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140" yWindow="690" windowWidth="14835" windowHeight="11760" activeTab="0"/>
  </bookViews>
  <sheets>
    <sheet name="Лист1" sheetId="1" r:id="rId1"/>
    <sheet name="Лист3" sheetId="2" r:id="rId2"/>
  </sheets>
  <definedNames>
    <definedName name="_xlnm.Print_Titles" localSheetId="0">'Лист1'!$6:$7</definedName>
    <definedName name="_xlnm.Print_Area" localSheetId="0">'Лист1'!$A$1:$H$134</definedName>
  </definedNames>
  <calcPr fullCalcOnLoad="1"/>
</workbook>
</file>

<file path=xl/sharedStrings.xml><?xml version="1.0" encoding="utf-8"?>
<sst xmlns="http://schemas.openxmlformats.org/spreadsheetml/2006/main" count="278" uniqueCount="259">
  <si>
    <t>Налог на доходы физических лиц</t>
  </si>
  <si>
    <t>000  1  01  02000  01  0000  110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</si>
  <si>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</si>
  <si>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000  1  01  02010  01  0000  110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</si>
  <si>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</si>
  <si>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000  1  01  02020  01  0000  110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</si>
  <si>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</si>
  <si>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000  1  01  02030  01  0000  110</t>
  </si>
  <si>
    <t>НАЛОГИ НА ТОВАРЫ (РАБОТЫ, УСЛУГИ), РЕАЛИЗУЕМЫЕ НА ТЕРРИТОРИИ РОССИЙСКОЙ ФЕДЕРАЦИИ</t>
  </si>
  <si>
    <t>000  1  03  00000  00  0000  000</t>
  </si>
  <si>
    <t>Акцизы по подакцизным товарам (продукции), производимым на территории Российской Федерации</t>
  </si>
  <si>
    <t>000  1  03  02000  01  0000  110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</si>
  <si>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</si>
  <si>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000  1  03  02230  01  0000  110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</si>
  <si>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</si>
  <si>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000  1  03  02240  01  0000  110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</si>
  <si>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</si>
  <si>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000  1  03  02250  01  0000  110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</si>
  <si>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</si>
  <si>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000  1  03  02260  01  0000  110</t>
  </si>
  <si>
    <t>НАЛОГИ НА СОВОКУПНЫЙ ДОХОД</t>
  </si>
  <si>
    <t>000  1  05  00000  00  0000  000</t>
  </si>
  <si>
    <t>Единый сельскохозяйственный налог</t>
  </si>
  <si>
    <t>000  1  05  03000  01  0000  110</t>
  </si>
  <si>
    <t>000  1  05  03010  01  0000  110</t>
  </si>
  <si>
    <t>НАЛОГИ НА ИМУЩЕСТВО</t>
  </si>
  <si>
    <t>000  1  06  00000  00  0000  000</t>
  </si>
  <si>
    <t>Налог на имущество физических лиц</t>
  </si>
  <si>
    <t>000  1  06  01000  00  0000  110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</si>
  <si>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</si>
  <si>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000  1  06  01030  10  0000  110</t>
  </si>
  <si>
    <t>Земельный налог</t>
  </si>
  <si>
    <t>000  1  06  06000  00  0000  110</t>
  </si>
  <si>
    <t>ГОСУДАРСТВЕННАЯ ПОШЛИНА</t>
  </si>
  <si>
    <t>000  1  08  00000  00  0000  000</t>
  </si>
  <si>
    <t>село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</si>
  <si>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</si>
  <si>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000  1  06  01030  13  0000  110</t>
  </si>
  <si>
    <t>пгт</t>
  </si>
  <si>
    <t>Земельный налог с организаций</t>
  </si>
  <si>
    <t>000  1  06  06033  10  0000  110</t>
  </si>
  <si>
    <t>000  1  06  06033  13  0000  110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</si>
  <si>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</si>
  <si>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городских поселений</t>
  </si>
  <si>
    <t>000  1  06  06040  00  0000  110</t>
  </si>
  <si>
    <t>Земельный налог с физических лиц</t>
  </si>
  <si>
    <t>000  1  06  06043  10  0000  110</t>
  </si>
  <si>
    <t>000  1  06  06043  13  0000  110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</si>
  <si>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</si>
  <si>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городских поселений</t>
  </si>
  <si>
    <t>Наименование показателя</t>
  </si>
  <si>
    <t>Код дохода по КД</t>
  </si>
  <si>
    <t>Утверждено бюджеты городских и сельских поселений</t>
  </si>
  <si>
    <t>Исполнено по бюджетам городских и сельских поселений</t>
  </si>
  <si>
    <t>Доходы бюджета - Всего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</si>
  <si>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</si>
  <si>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</si>
  <si>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</si>
  <si>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</si>
  <si>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</si>
  <si>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ДОХОДЫ ОТ ИСПОЛЬЗОВАНИЯ ИМУЩЕСТВА, НАХОДЯЩЕГОСЯ В ГОСУДАРСТВЕННОЙ И МУНИЦИПАЛЬНОЙ СОБСТВЕННОСТИ</t>
  </si>
  <si>
    <t>000  1  11  00000  00  0000  000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</si>
  <si>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</si>
  <si>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000  1  11  05000  00  0000  120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</si>
  <si>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</si>
  <si>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000  1  11  05010  00  0000  120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</si>
  <si>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</si>
  <si>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000  1  11  05013  10  0000  120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</si>
  <si>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</si>
  <si>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000  1  11  05020  00  0000  120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</si>
  <si>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</si>
  <si>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000  1  11  05025  10  0000  120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</si>
  <si>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</si>
  <si>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000  1  11  05030  00  0000  120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</si>
  <si>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</si>
  <si>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000  1  11  05035  10  0000  120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</si>
  <si>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</si>
  <si>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000  1  08  04000  01  0000  110</t>
  </si>
  <si>
    <t>ДОХОДЫ ОТ ОКАЗАНИЯ ПЛАТНЫХ УСЛУГ (РАБОТ) И КОМПЕНСАЦИИ ЗАТРАТ ГОСУДАРСТВА</t>
  </si>
  <si>
    <t>000  1  13  00000  00  0000  000</t>
  </si>
  <si>
    <t xml:space="preserve">Доходы от оказания платных услуг (работ) </t>
  </si>
  <si>
    <t>000  1  13  01000  00  0000  130</t>
  </si>
  <si>
    <t>Прочие доходы от оказания платных услуг (работ) получателями средств бюджетов поселений</t>
  </si>
  <si>
    <t>000  1  13  01995  10  0000  130</t>
  </si>
  <si>
    <t>ДОХОДЫ ОТ ПРОДАЖИ МАТЕРИАЛЬНЫХ И НЕМАТЕРИАЛЬНЫХ АКТИВОВ</t>
  </si>
  <si>
    <t>000  1  14  00000  00  0000  000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</si>
  <si>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</si>
  <si>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000  1  14  06000  00  0000  430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</si>
  <si>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</si>
  <si>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000  1  14  06010  00  0000  430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</si>
  <si>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</si>
  <si>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000  1  14  06013  10  0000  430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</si>
  <si>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</si>
  <si>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000  1  14  06020  00  0000  430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</si>
  <si>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</si>
  <si>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000  1  14  06025  10  0000  430</t>
  </si>
  <si>
    <t>ШТРАФЫ, САНКЦИИ, ВОЗМЕЩЕНИЕ УЩЕРБА</t>
  </si>
  <si>
    <t>000  1  16  00000  00  0000  000</t>
  </si>
  <si>
    <t>Прочие доходы от оказания платных услуг (работ)</t>
  </si>
  <si>
    <t>000  1  13  01990  00  0000  130</t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</si>
  <si>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</si>
  <si>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</si>
  <si>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поселений</t>
  </si>
  <si>
    <t>000  1  16  90050  10  0000  140</t>
  </si>
  <si>
    <t>ПРОЧИЕ НЕНАЛОГОВЫЕ ДОХОДЫ</t>
  </si>
  <si>
    <t>000  1  17  00000  00  0000  000</t>
  </si>
  <si>
    <t>Невыясненные поступления</t>
  </si>
  <si>
    <t>000  1  17  01000  00  0000  180</t>
  </si>
  <si>
    <t>Невыясненные поступления, зачисляемые в бюджеты поселений</t>
  </si>
  <si>
    <t>000  1  17  01050  10  0000  180</t>
  </si>
  <si>
    <t>Прочие неналоговые доходы</t>
  </si>
  <si>
    <t>000  1  17  05000  00  0000  180</t>
  </si>
  <si>
    <t>Прочие неналоговые доходы бюджетов поселений</t>
  </si>
  <si>
    <t>000  1  17  05050  10  0000  180</t>
  </si>
  <si>
    <t>БЕЗВОЗМЕЗДНЫЕ ПОСТУПЛЕНИЯ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</si>
  <si>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</si>
  <si>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</si>
  <si>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</si>
  <si>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</si>
  <si>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</si>
  <si>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</si>
  <si>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</si>
  <si>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поселений на поддержку мер по обеспечению сбалансированности бюджетов</t>
  </si>
  <si>
    <t>Субсидии бюджетам бюджетной системы  Российской Федерации (межбюджетные субсидии)</t>
  </si>
  <si>
    <t xml:space="preserve"> Субсидии бюджетам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</si>
  <si>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000  2  02  02079  00  0000  151</t>
  </si>
  <si>
    <t xml:space="preserve"> Субсидии бюджетам поселений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</si>
  <si>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000  2  02  02079  10  0000  151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</si>
  <si>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</si>
  <si>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000  2  02  02088  00  0000  151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</si>
  <si>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</si>
  <si>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000  2  02  02088  10  0000  151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</si>
  <si>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</si>
  <si>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000  2  02  02088  10  0001  151</t>
  </si>
  <si>
    <t>Субсидии бюджетам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</si>
  <si>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000  2  02  02088  10  0002  151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</si>
  <si>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</si>
  <si>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000  2  02  02088  10  0004  151</t>
  </si>
  <si>
    <t>Субсидии бюджетам поселений на обеспечение мероприятий по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</si>
  <si>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000  2  02  02088  10  0005  151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</si>
  <si>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</si>
  <si>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000  2  02  02089  00  0000  151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</si>
  <si>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 бюджетов</t>
  </si>
  <si>
    <t>000  2  02  02089  10  0000  151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</si>
  <si>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</si>
  <si>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000  2  02  02089  10  0001  151</t>
  </si>
  <si>
    <t>Субсидии бюджетам поселений на обеспечение мероприятий по переселению граждан из аварийного жилищного фонда за счет средств бюджетов</t>
  </si>
  <si>
    <t>000  2  02  02089  10  0002  151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</si>
  <si>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</si>
  <si>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000  2  02  02089  10  0004  151</t>
  </si>
  <si>
    <t>Субсидии бюджетам поселений на обеспечение мероприятий по модернизации систем коммунальной инфраструктуры за счет средств бюджетов</t>
  </si>
  <si>
    <t>000  2  02  02089  10  0005  151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</si>
  <si>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пунктов10</t>
  </si>
  <si>
    <t>000  2  02  02216  00  0000  151</t>
  </si>
  <si>
    <t>Прочие субсидии</t>
  </si>
  <si>
    <t>Прочие субсидии бюджетам поселений</t>
  </si>
  <si>
    <t xml:space="preserve">Субвенции бюджетам субъектов Российской Федерации и муниципальных образований 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</si>
  <si>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</si>
  <si>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</si>
  <si>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</si>
  <si>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</si>
  <si>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</si>
  <si>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</si>
  <si>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000  2  02  04041  00  0000  151</t>
  </si>
  <si>
    <t>Межбюджетные трансферты, передаваемые бюджетам поселений,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</si>
  <si>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000  2  02  04041  10  0000  151</t>
  </si>
  <si>
    <t>Межбюджетные трансферты, передаваемые бюджетам на поощрение достижения наилучших показателей деятельности органов исполнительной власти субъектов Российской Федерации и органов местного самоуправления</t>
  </si>
  <si>
    <t>000  2  02  04059  00  0000  151</t>
  </si>
  <si>
    <t>ПРОЧИЕ БЕЗВОЗМЕЗДНЫЕ ПОСТУПЛЕНИЯ</t>
  </si>
  <si>
    <t>000  2  07  00000  00  0000  000</t>
  </si>
  <si>
    <t>Прочие безвозмездные поступления в бюджеты поселений</t>
  </si>
  <si>
    <t>000  2  07  05000  10  0000  180</t>
  </si>
  <si>
    <t>000  2  07  05030  10  0000  180</t>
  </si>
  <si>
    <t xml:space="preserve">                  ДОХОДЫ БЮДЖЕТА</t>
  </si>
  <si>
    <t xml:space="preserve">    (Рублей)</t>
  </si>
  <si>
    <t>Утверждено консол. Бюджет</t>
  </si>
  <si>
    <t>Утверждено суммы, подлежащие исключению</t>
  </si>
  <si>
    <t>Исполнение консолидированного бюджета</t>
  </si>
  <si>
    <t>Исполнено суммы, подлежащие исключению</t>
  </si>
  <si>
    <t>1</t>
  </si>
  <si>
    <t>3</t>
  </si>
  <si>
    <t>4</t>
  </si>
  <si>
    <t>5</t>
  </si>
  <si>
    <t>8</t>
  </si>
  <si>
    <t>9</t>
  </si>
  <si>
    <t>10</t>
  </si>
  <si>
    <t>13</t>
  </si>
  <si>
    <t>МЕСЯЧНЫЙ ОТЧЕТ ОБ ИСПОЛНЕНИИ БЮДЖЕТА</t>
  </si>
  <si>
    <t>000  2  02  04025  00  0000  151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</si>
  <si>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</t>
  </si>
  <si>
    <t>Межбюджетные трансферты, передаваемые бюджетам поселений на комплектование книжных фондов библиотек муниципальных образований</t>
  </si>
  <si>
    <t>Единый сельскохозяйственный налог (за истекшие налоговые периоды)</t>
  </si>
  <si>
    <t>000  1  05  03020  01  0000  110</t>
  </si>
  <si>
    <r>
      <t xml:space="preserve">000  1  06  06030 </t>
    </r>
    <r>
      <rPr>
        <b/>
        <sz val="8"/>
        <color indexed="12"/>
        <rFont val="Arial"/>
        <family val="2"/>
      </rPr>
      <t xml:space="preserve"> 00</t>
    </r>
    <r>
      <rPr>
        <b/>
        <sz val="8"/>
        <color indexed="14"/>
        <rFont val="Arial"/>
        <family val="2"/>
      </rPr>
      <t xml:space="preserve"> </t>
    </r>
    <r>
      <rPr>
        <sz val="8"/>
        <color indexed="10"/>
        <rFont val="Arial"/>
        <family val="2"/>
      </rPr>
      <t xml:space="preserve"> </t>
    </r>
    <r>
      <rPr>
        <sz val="8"/>
        <color indexed="8"/>
        <rFont val="Arial"/>
        <family val="2"/>
      </rPr>
      <t>0000  110</t>
    </r>
  </si>
  <si>
    <t>Государственная пошлина за совершение нотариальных действий должностными лицами ОМСУ</t>
  </si>
  <si>
    <t>000  1  08  04020  01  0000  110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</si>
  <si>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</si>
  <si>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000  1  11  05013  13  0000  120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</si>
  <si>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</si>
  <si>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000  1  11  05035  13  0000  120</t>
  </si>
  <si>
    <t>Прочие доходы от оказания платных услуг (работ) получателями средств бюджетов городских поселений</t>
  </si>
  <si>
    <t>000  1  13  01995  13  0000  130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</si>
  <si>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</si>
  <si>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000  1  14  06013  13  0000  430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</si>
  <si>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</si>
  <si>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000  1  16  90050  13  0000  140</t>
  </si>
  <si>
    <t>Невыясненные поступления, зачисляемые в бюджеты городских поселений</t>
  </si>
  <si>
    <t>000  1  17  01050  13  0000  180</t>
  </si>
  <si>
    <t>Прочие неналоговые доходы бюджетов городских поселений</t>
  </si>
  <si>
    <t>000  1  17  05050  13  0000  180</t>
  </si>
  <si>
    <t>000  2  02  04025  13  0000  151</t>
  </si>
  <si>
    <t>000  2  02  03015  13  0000  151</t>
  </si>
  <si>
    <t>000  2  02  04014  05  0000  151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</si>
  <si>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</si>
  <si>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Администрация Малогрибановского сельского поселения</t>
  </si>
  <si>
    <t>Денежные взыскания (штрафы) за нарушение водного законодательства, установленное на водных объектах, находящихся в собственности сельских поселений</t>
  </si>
  <si>
    <t>000  1 16   25085  10  0000  140</t>
  </si>
  <si>
    <t>Межбюджетные трансферты, передаваемые бюджетам поселений на  гос.поддержку лучших работников муниципальных учреждений культуры,находящихся на территориях сельских поселений</t>
  </si>
  <si>
    <t>000  2  02  04053  10  0000  151</t>
  </si>
  <si>
    <t xml:space="preserve"> </t>
  </si>
  <si>
    <t>000  2  02  40014  00  0000  151</t>
  </si>
  <si>
    <t>Дотации бюджетам сельских поселений на выравнивание бюджетной обеспеченности</t>
  </si>
  <si>
    <t>000  2  02  29991  10  0000  151</t>
  </si>
  <si>
    <t>000  2  02  29991  00  0000  151</t>
  </si>
  <si>
    <t>Ппочие межбюджетные трансферты</t>
  </si>
  <si>
    <t>Ппочие межбюджетные трансферты передоваемые бюджетам сельских поселений</t>
  </si>
  <si>
    <t xml:space="preserve"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  </t>
  </si>
  <si>
    <t>000 2  02   20216  10  0000  151</t>
  </si>
  <si>
    <t>в руч.пл</t>
  </si>
  <si>
    <t>000  1  01  02010  01  3000  110</t>
  </si>
  <si>
    <t>000  2  02  45160  10  0000  150</t>
  </si>
  <si>
    <t>000  2  02  01000  00  0000  150</t>
  </si>
  <si>
    <t>000  2  02  15001  00  0000  150</t>
  </si>
  <si>
    <t>000  2  02  15001  10  0000  150</t>
  </si>
  <si>
    <t>000  2  02  01001  13  0000  150</t>
  </si>
  <si>
    <t>000  2  02  15002  00  0000  150</t>
  </si>
  <si>
    <t>000  2  02  15002  10  0000  150</t>
  </si>
  <si>
    <t>000  2  02  02000  00  0000  150</t>
  </si>
  <si>
    <t>000  2  02  03000  00  0000  150</t>
  </si>
  <si>
    <t>000  2  02  35118  00  0000  150</t>
  </si>
  <si>
    <t>000  2  02  35118  10  0000  150</t>
  </si>
  <si>
    <t>000  2  02  40000  00  0000  150</t>
  </si>
  <si>
    <t>000 2 02 49999 00 0000 150</t>
  </si>
  <si>
    <t>000 2 02 4999 10 0000 150</t>
  </si>
  <si>
    <t>000 2  02   40014  00  0000  150</t>
  </si>
  <si>
    <t>000  2  02  40014  10 0000  150</t>
  </si>
  <si>
    <t>в ручную</t>
  </si>
  <si>
    <t xml:space="preserve">Дотаци на выравнивание бюджетной обеспеченности из бюджетов муниципальных </t>
  </si>
  <si>
    <t>000  2  02  16002  00  0000  150</t>
  </si>
  <si>
    <t>Дотаци на выравнивание бюджетной обеспеченности из бюджетов муниципальных районов</t>
  </si>
  <si>
    <t>Межбюджетные трансферты передоваемые бюджетам для компенсации дополн.расходов возникшим в результате решений ,принятых органами власти другого уровня</t>
  </si>
  <si>
    <t xml:space="preserve"> Перечисления из бюджетов сельских поселений (в бюджеты поселений )для осуществления возврата излишне уплаченных или излишне взысканных сумм налогов ,сборов</t>
  </si>
  <si>
    <t>Перечисления для осуществления возврата (зачета)излишне уплаченных или излишне взысканых сумм налогов,сборов и иных платежей</t>
  </si>
  <si>
    <t>000  2  00  00000  00  0000 000</t>
  </si>
  <si>
    <t>000  2  08  05000  10  0000 150</t>
  </si>
  <si>
    <t>1379400</t>
  </si>
  <si>
    <t>1493083,00</t>
  </si>
  <si>
    <t>000  2  02  16001  00  0000  150</t>
  </si>
  <si>
    <t>на 01 июля 2023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</si>
</sst>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000"/>
    <numFmt numFmtId="180" formatCode="0.000"/>
    <numFmt numFmtId="181" formatCode="0.0"/>
    <numFmt numFmtId="182" formatCode="[$-FC19]d\ mmmm\ yyyy\ &quot;г.&quot;"/>
    <numFmt numFmtId="183" formatCode="#,##0.00&quot;р.&quot;"/>
    <numFmt numFmtId="184" formatCode="#,##0.00\ &quot;₽&quot;"/>
  </numFmts>
  <fonts count="46">
    <font>
      <sz val="8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4"/>
      <name val="Arial"/>
      <family val="2"/>
    </font>
    <font>
      <sz val="8"/>
      <color indexed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Calibri"/>
      <family val="2"/>
    </font>
    <font>
      <b/>
      <sz val="8"/>
      <color indexed="12"/>
      <name val="Arial"/>
      <family val="2"/>
    </font>
    <font>
      <b/>
      <sz val="14"/>
      <color indexed="10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/>
    </xf>
    <xf numFmtId="49" fontId="2" fillId="0" borderId="12" xfId="0" applyNumberFormat="1" applyFont="1" applyFill="1" applyBorder="1" applyAlignment="1" applyProtection="1">
      <alignment/>
      <protection/>
    </xf>
    <xf numFmtId="0" fontId="6" fillId="0" borderId="0" xfId="0" applyFont="1" applyFill="1" applyAlignment="1">
      <alignment/>
    </xf>
    <xf numFmtId="49" fontId="7" fillId="0" borderId="13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/>
    </xf>
    <xf numFmtId="0" fontId="8" fillId="0" borderId="0" xfId="0" applyFont="1" applyFill="1" applyAlignment="1">
      <alignment/>
    </xf>
    <xf numFmtId="49" fontId="2" fillId="0" borderId="14" xfId="0" applyNumberFormat="1" applyFont="1" applyFill="1" applyBorder="1" applyAlignment="1">
      <alignment/>
    </xf>
    <xf numFmtId="49" fontId="2" fillId="0" borderId="15" xfId="0" applyNumberFormat="1" applyFont="1" applyFill="1" applyBorder="1" applyAlignment="1">
      <alignment/>
    </xf>
    <xf numFmtId="49" fontId="2" fillId="0" borderId="16" xfId="0" applyNumberFormat="1" applyFont="1" applyFill="1" applyBorder="1" applyAlignment="1">
      <alignment/>
    </xf>
    <xf numFmtId="49" fontId="2" fillId="0" borderId="17" xfId="0" applyNumberFormat="1" applyFont="1" applyFill="1" applyBorder="1" applyAlignment="1">
      <alignment/>
    </xf>
    <xf numFmtId="49" fontId="2" fillId="0" borderId="15" xfId="0" applyNumberFormat="1" applyFont="1" applyFill="1" applyBorder="1" applyAlignment="1" applyProtection="1">
      <alignment/>
      <protection/>
    </xf>
    <xf numFmtId="49" fontId="2" fillId="0" borderId="16" xfId="0" applyNumberFormat="1" applyFont="1" applyFill="1" applyBorder="1" applyAlignment="1" applyProtection="1">
      <alignment/>
      <protection/>
    </xf>
    <xf numFmtId="49" fontId="2" fillId="0" borderId="17" xfId="0" applyNumberFormat="1" applyFont="1" applyFill="1" applyBorder="1" applyAlignment="1" applyProtection="1">
      <alignment/>
      <protection/>
    </xf>
    <xf numFmtId="0" fontId="10" fillId="32" borderId="0" xfId="0" applyFont="1" applyFill="1" applyAlignment="1">
      <alignment/>
    </xf>
    <xf numFmtId="0" fontId="11" fillId="0" borderId="0" xfId="0" applyFont="1" applyFill="1" applyAlignment="1">
      <alignment/>
    </xf>
    <xf numFmtId="49" fontId="2" fillId="0" borderId="18" xfId="0" applyNumberFormat="1" applyFont="1" applyFill="1" applyBorder="1" applyAlignment="1">
      <alignment/>
    </xf>
    <xf numFmtId="178" fontId="2" fillId="0" borderId="10" xfId="0" applyNumberFormat="1" applyFont="1" applyFill="1" applyBorder="1" applyAlignment="1">
      <alignment horizontal="center" vertical="top" wrapText="1"/>
    </xf>
    <xf numFmtId="178" fontId="7" fillId="0" borderId="13" xfId="0" applyNumberFormat="1" applyFont="1" applyFill="1" applyBorder="1" applyAlignment="1">
      <alignment horizontal="center" vertical="top" wrapText="1"/>
    </xf>
    <xf numFmtId="178" fontId="6" fillId="0" borderId="0" xfId="0" applyNumberFormat="1" applyFont="1" applyAlignment="1">
      <alignment/>
    </xf>
    <xf numFmtId="181" fontId="0" fillId="0" borderId="0" xfId="0" applyNumberFormat="1" applyAlignment="1">
      <alignment/>
    </xf>
    <xf numFmtId="2" fontId="0" fillId="0" borderId="0" xfId="0" applyNumberFormat="1" applyAlignment="1">
      <alignment/>
    </xf>
    <xf numFmtId="181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2" fontId="2" fillId="0" borderId="19" xfId="0" applyNumberFormat="1" applyFont="1" applyFill="1" applyBorder="1" applyAlignment="1" applyProtection="1">
      <alignment wrapText="1"/>
      <protection/>
    </xf>
    <xf numFmtId="2" fontId="2" fillId="0" borderId="20" xfId="0" applyNumberFormat="1" applyFont="1" applyFill="1" applyBorder="1" applyAlignment="1" applyProtection="1">
      <alignment wrapText="1"/>
      <protection/>
    </xf>
    <xf numFmtId="2" fontId="2" fillId="0" borderId="21" xfId="0" applyNumberFormat="1" applyFont="1" applyFill="1" applyBorder="1" applyAlignment="1" applyProtection="1">
      <alignment wrapText="1"/>
      <protection/>
    </xf>
    <xf numFmtId="2" fontId="2" fillId="0" borderId="13" xfId="0" applyNumberFormat="1" applyFont="1" applyFill="1" applyBorder="1" applyAlignment="1" applyProtection="1">
      <alignment wrapText="1"/>
      <protection/>
    </xf>
    <xf numFmtId="2" fontId="2" fillId="0" borderId="22" xfId="0" applyNumberFormat="1" applyFont="1" applyFill="1" applyBorder="1" applyAlignment="1" applyProtection="1">
      <alignment/>
      <protection/>
    </xf>
    <xf numFmtId="2" fontId="2" fillId="0" borderId="0" xfId="0" applyNumberFormat="1" applyFont="1" applyFill="1" applyAlignment="1">
      <alignment/>
    </xf>
    <xf numFmtId="2" fontId="3" fillId="0" borderId="10" xfId="0" applyNumberFormat="1" applyFont="1" applyFill="1" applyBorder="1" applyAlignment="1">
      <alignment horizontal="center" vertical="top" wrapText="1"/>
    </xf>
    <xf numFmtId="2" fontId="3" fillId="0" borderId="23" xfId="0" applyNumberFormat="1" applyFont="1" applyFill="1" applyBorder="1" applyAlignment="1">
      <alignment horizontal="center" vertical="top" wrapText="1"/>
    </xf>
    <xf numFmtId="2" fontId="2" fillId="0" borderId="24" xfId="0" applyNumberFormat="1" applyFont="1" applyFill="1" applyBorder="1" applyAlignment="1">
      <alignment wrapText="1"/>
    </xf>
    <xf numFmtId="2" fontId="2" fillId="0" borderId="20" xfId="0" applyNumberFormat="1" applyFont="1" applyFill="1" applyBorder="1" applyAlignment="1">
      <alignment wrapText="1"/>
    </xf>
    <xf numFmtId="2" fontId="2" fillId="0" borderId="21" xfId="0" applyNumberFormat="1" applyFont="1" applyFill="1" applyBorder="1" applyAlignment="1">
      <alignment wrapText="1"/>
    </xf>
    <xf numFmtId="2" fontId="2" fillId="0" borderId="13" xfId="0" applyNumberFormat="1" applyFont="1" applyFill="1" applyBorder="1" applyAlignment="1">
      <alignment wrapText="1"/>
    </xf>
    <xf numFmtId="2" fontId="2" fillId="0" borderId="19" xfId="0" applyNumberFormat="1" applyFont="1" applyFill="1" applyBorder="1" applyAlignment="1">
      <alignment wrapText="1"/>
    </xf>
    <xf numFmtId="2" fontId="2" fillId="0" borderId="25" xfId="0" applyNumberFormat="1" applyFont="1" applyFill="1" applyBorder="1" applyAlignment="1">
      <alignment wrapText="1"/>
    </xf>
    <xf numFmtId="2" fontId="2" fillId="0" borderId="0" xfId="0" applyNumberFormat="1" applyFont="1" applyAlignment="1">
      <alignment wrapText="1"/>
    </xf>
    <xf numFmtId="0" fontId="2" fillId="0" borderId="22" xfId="0" applyFont="1" applyFill="1" applyBorder="1" applyAlignment="1" applyProtection="1">
      <alignment/>
      <protection/>
    </xf>
    <xf numFmtId="0" fontId="2" fillId="0" borderId="26" xfId="0" applyFont="1" applyFill="1" applyBorder="1" applyAlignment="1" applyProtection="1">
      <alignment/>
      <protection/>
    </xf>
    <xf numFmtId="0" fontId="2" fillId="0" borderId="21" xfId="0" applyFont="1" applyFill="1" applyBorder="1" applyAlignment="1" applyProtection="1">
      <alignment/>
      <protection/>
    </xf>
    <xf numFmtId="0" fontId="2" fillId="32" borderId="21" xfId="0" applyFont="1" applyFill="1" applyBorder="1" applyAlignment="1" applyProtection="1">
      <alignment/>
      <protection locked="0"/>
    </xf>
    <xf numFmtId="0" fontId="2" fillId="0" borderId="0" xfId="0" applyFont="1" applyAlignment="1">
      <alignment/>
    </xf>
    <xf numFmtId="178" fontId="2" fillId="0" borderId="0" xfId="0" applyNumberFormat="1" applyFont="1" applyAlignment="1">
      <alignment/>
    </xf>
    <xf numFmtId="2" fontId="2" fillId="33" borderId="21" xfId="0" applyNumberFormat="1" applyFont="1" applyFill="1" applyBorder="1" applyAlignment="1" applyProtection="1">
      <alignment/>
      <protection locked="0"/>
    </xf>
    <xf numFmtId="178" fontId="6" fillId="0" borderId="0" xfId="0" applyNumberFormat="1" applyFont="1" applyFill="1" applyAlignment="1">
      <alignment/>
    </xf>
    <xf numFmtId="4" fontId="2" fillId="0" borderId="19" xfId="0" applyNumberFormat="1" applyFont="1" applyFill="1" applyBorder="1" applyAlignment="1">
      <alignment horizontal="right"/>
    </xf>
    <xf numFmtId="4" fontId="2" fillId="0" borderId="19" xfId="0" applyNumberFormat="1" applyFont="1" applyFill="1" applyBorder="1" applyAlignment="1">
      <alignment/>
    </xf>
    <xf numFmtId="4" fontId="2" fillId="0" borderId="22" xfId="0" applyNumberFormat="1" applyFont="1" applyFill="1" applyBorder="1" applyAlignment="1">
      <alignment horizontal="right"/>
    </xf>
    <xf numFmtId="4" fontId="2" fillId="0" borderId="22" xfId="0" applyNumberFormat="1" applyFont="1" applyFill="1" applyBorder="1" applyAlignment="1">
      <alignment/>
    </xf>
    <xf numFmtId="4" fontId="2" fillId="0" borderId="26" xfId="0" applyNumberFormat="1" applyFont="1" applyFill="1" applyBorder="1" applyAlignment="1">
      <alignment/>
    </xf>
    <xf numFmtId="4" fontId="2" fillId="0" borderId="21" xfId="0" applyNumberFormat="1" applyFont="1" applyFill="1" applyBorder="1" applyAlignment="1">
      <alignment/>
    </xf>
    <xf numFmtId="4" fontId="2" fillId="0" borderId="13" xfId="0" applyNumberFormat="1" applyFont="1" applyFill="1" applyBorder="1" applyAlignment="1">
      <alignment/>
    </xf>
    <xf numFmtId="4" fontId="2" fillId="32" borderId="13" xfId="0" applyNumberFormat="1" applyFont="1" applyFill="1" applyBorder="1" applyAlignment="1">
      <alignment/>
    </xf>
    <xf numFmtId="4" fontId="2" fillId="32" borderId="19" xfId="0" applyNumberFormat="1" applyFont="1" applyFill="1" applyBorder="1" applyAlignment="1">
      <alignment/>
    </xf>
    <xf numFmtId="4" fontId="2" fillId="0" borderId="21" xfId="0" applyNumberFormat="1" applyFont="1" applyFill="1" applyBorder="1" applyAlignment="1">
      <alignment horizontal="right"/>
    </xf>
    <xf numFmtId="4" fontId="2" fillId="32" borderId="13" xfId="0" applyNumberFormat="1" applyFont="1" applyFill="1" applyBorder="1" applyAlignment="1">
      <alignment horizontal="right"/>
    </xf>
    <xf numFmtId="4" fontId="2" fillId="0" borderId="27" xfId="0" applyNumberFormat="1" applyFont="1" applyFill="1" applyBorder="1" applyAlignment="1">
      <alignment/>
    </xf>
    <xf numFmtId="4" fontId="2" fillId="0" borderId="25" xfId="0" applyNumberFormat="1" applyFont="1" applyFill="1" applyBorder="1" applyAlignment="1">
      <alignment/>
    </xf>
    <xf numFmtId="4" fontId="2" fillId="32" borderId="21" xfId="0" applyNumberFormat="1" applyFont="1" applyFill="1" applyBorder="1" applyAlignment="1">
      <alignment/>
    </xf>
    <xf numFmtId="4" fontId="2" fillId="0" borderId="22" xfId="0" applyNumberFormat="1" applyFont="1" applyFill="1" applyBorder="1" applyAlignment="1" applyProtection="1">
      <alignment/>
      <protection/>
    </xf>
    <xf numFmtId="4" fontId="12" fillId="0" borderId="22" xfId="0" applyNumberFormat="1" applyFont="1" applyFill="1" applyBorder="1" applyAlignment="1" applyProtection="1">
      <alignment/>
      <protection/>
    </xf>
    <xf numFmtId="4" fontId="2" fillId="0" borderId="26" xfId="0" applyNumberFormat="1" applyFont="1" applyFill="1" applyBorder="1" applyAlignment="1" applyProtection="1">
      <alignment/>
      <protection/>
    </xf>
    <xf numFmtId="4" fontId="2" fillId="0" borderId="21" xfId="0" applyNumberFormat="1" applyFont="1" applyFill="1" applyBorder="1" applyAlignment="1" applyProtection="1">
      <alignment/>
      <protection/>
    </xf>
    <xf numFmtId="4" fontId="2" fillId="32" borderId="21" xfId="0" applyNumberFormat="1" applyFont="1" applyFill="1" applyBorder="1" applyAlignment="1" applyProtection="1">
      <alignment/>
      <protection/>
    </xf>
    <xf numFmtId="4" fontId="2" fillId="0" borderId="13" xfId="0" applyNumberFormat="1" applyFont="1" applyFill="1" applyBorder="1" applyAlignment="1" applyProtection="1">
      <alignment/>
      <protection/>
    </xf>
    <xf numFmtId="4" fontId="2" fillId="32" borderId="13" xfId="0" applyNumberFormat="1" applyFont="1" applyFill="1" applyBorder="1" applyAlignment="1" applyProtection="1">
      <alignment/>
      <protection locked="0"/>
    </xf>
    <xf numFmtId="4" fontId="2" fillId="0" borderId="19" xfId="0" applyNumberFormat="1" applyFont="1" applyFill="1" applyBorder="1" applyAlignment="1" applyProtection="1">
      <alignment/>
      <protection/>
    </xf>
    <xf numFmtId="4" fontId="2" fillId="32" borderId="19" xfId="0" applyNumberFormat="1" applyFont="1" applyFill="1" applyBorder="1" applyAlignment="1" applyProtection="1">
      <alignment/>
      <protection locked="0"/>
    </xf>
    <xf numFmtId="4" fontId="2" fillId="33" borderId="13" xfId="0" applyNumberFormat="1" applyFont="1" applyFill="1" applyBorder="1" applyAlignment="1" applyProtection="1">
      <alignment/>
      <protection locked="0"/>
    </xf>
    <xf numFmtId="4" fontId="2" fillId="34" borderId="13" xfId="0" applyNumberFormat="1" applyFont="1" applyFill="1" applyBorder="1" applyAlignment="1" applyProtection="1">
      <alignment/>
      <protection locked="0"/>
    </xf>
    <xf numFmtId="4" fontId="2" fillId="34" borderId="22" xfId="0" applyNumberFormat="1" applyFont="1" applyFill="1" applyBorder="1" applyAlignment="1">
      <alignment/>
    </xf>
    <xf numFmtId="4" fontId="12" fillId="35" borderId="19" xfId="0" applyNumberFormat="1" applyFont="1" applyFill="1" applyBorder="1" applyAlignment="1">
      <alignment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 applyProtection="1">
      <alignment horizont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5"/>
  <sheetViews>
    <sheetView tabSelected="1" zoomScaleSheetLayoutView="100" workbookViewId="0" topLeftCell="A1">
      <selection activeCell="L6" sqref="L6"/>
    </sheetView>
  </sheetViews>
  <sheetFormatPr defaultColWidth="9.33203125" defaultRowHeight="11.25"/>
  <cols>
    <col min="1" max="1" width="47.83203125" style="44" customWidth="1"/>
    <col min="2" max="2" width="26.16015625" style="3" customWidth="1"/>
    <col min="3" max="3" width="12.5" style="11" customWidth="1"/>
    <col min="4" max="4" width="14.16015625" style="11" customWidth="1"/>
    <col min="5" max="5" width="15.66015625" style="25" customWidth="1"/>
    <col min="6" max="6" width="12.5" style="11" customWidth="1"/>
    <col min="7" max="7" width="12.16015625" style="11" customWidth="1"/>
    <col min="8" max="8" width="13.33203125" style="11" customWidth="1"/>
    <col min="12" max="12" width="9.66015625" style="0" bestFit="1" customWidth="1"/>
  </cols>
  <sheetData>
    <row r="1" spans="1:11" s="1" customFormat="1" ht="16.5" customHeight="1">
      <c r="A1" s="80" t="s">
        <v>187</v>
      </c>
      <c r="B1" s="80"/>
      <c r="C1" s="80"/>
      <c r="D1" s="80"/>
      <c r="E1" s="80"/>
      <c r="F1" s="80"/>
      <c r="G1" s="80"/>
      <c r="H1" s="80"/>
      <c r="I1" s="20" t="s">
        <v>219</v>
      </c>
      <c r="J1" s="1" t="s">
        <v>219</v>
      </c>
      <c r="K1" s="1" t="s">
        <v>219</v>
      </c>
    </row>
    <row r="2" spans="1:9" s="1" customFormat="1" ht="11.25" customHeight="1">
      <c r="A2" s="80" t="s">
        <v>173</v>
      </c>
      <c r="B2" s="80"/>
      <c r="C2" s="80"/>
      <c r="D2" s="80"/>
      <c r="E2" s="80"/>
      <c r="F2" s="80"/>
      <c r="G2" s="80"/>
      <c r="H2" s="80"/>
      <c r="I2" s="21" t="s">
        <v>219</v>
      </c>
    </row>
    <row r="3" spans="1:8" s="1" customFormat="1" ht="12">
      <c r="A3" s="81" t="s">
        <v>214</v>
      </c>
      <c r="B3" s="81"/>
      <c r="C3" s="81"/>
      <c r="D3" s="81"/>
      <c r="E3" s="81"/>
      <c r="F3" s="81"/>
      <c r="G3" s="81"/>
      <c r="H3" s="81"/>
    </row>
    <row r="4" spans="1:8" s="1" customFormat="1" ht="12">
      <c r="A4" s="81" t="s">
        <v>258</v>
      </c>
      <c r="B4" s="81"/>
      <c r="C4" s="81"/>
      <c r="D4" s="81"/>
      <c r="E4" s="81"/>
      <c r="F4" s="81"/>
      <c r="G4" s="81"/>
      <c r="H4" s="81"/>
    </row>
    <row r="5" spans="1:8" s="1" customFormat="1" ht="12.75" thickBot="1">
      <c r="A5" s="35"/>
      <c r="B5" s="3"/>
      <c r="C5" s="9"/>
      <c r="D5" s="9"/>
      <c r="E5" s="52" t="s">
        <v>219</v>
      </c>
      <c r="F5" s="9"/>
      <c r="G5" s="9"/>
      <c r="H5" s="9" t="s">
        <v>174</v>
      </c>
    </row>
    <row r="6" spans="1:8" s="12" customFormat="1" ht="60" customHeight="1">
      <c r="A6" s="36" t="s">
        <v>50</v>
      </c>
      <c r="B6" s="4" t="s">
        <v>51</v>
      </c>
      <c r="C6" s="5" t="s">
        <v>175</v>
      </c>
      <c r="D6" s="5" t="s">
        <v>176</v>
      </c>
      <c r="E6" s="23" t="s">
        <v>52</v>
      </c>
      <c r="F6" s="5" t="s">
        <v>177</v>
      </c>
      <c r="G6" s="5" t="s">
        <v>178</v>
      </c>
      <c r="H6" s="5" t="s">
        <v>53</v>
      </c>
    </row>
    <row r="7" spans="1:8" s="2" customFormat="1" ht="12.75" thickBot="1">
      <c r="A7" s="37" t="s">
        <v>179</v>
      </c>
      <c r="B7" s="6" t="s">
        <v>180</v>
      </c>
      <c r="C7" s="10" t="s">
        <v>181</v>
      </c>
      <c r="D7" s="10" t="s">
        <v>182</v>
      </c>
      <c r="E7" s="24" t="s">
        <v>183</v>
      </c>
      <c r="F7" s="10" t="s">
        <v>184</v>
      </c>
      <c r="G7" s="10" t="s">
        <v>185</v>
      </c>
      <c r="H7" s="10" t="s">
        <v>186</v>
      </c>
    </row>
    <row r="8" spans="1:9" ht="12" thickBot="1">
      <c r="A8" s="38" t="s">
        <v>54</v>
      </c>
      <c r="B8" s="13" t="s">
        <v>55</v>
      </c>
      <c r="C8" s="53" t="s">
        <v>256</v>
      </c>
      <c r="D8" s="79">
        <f>D74+K78</f>
        <v>6101582.22</v>
      </c>
      <c r="E8" s="54">
        <f>E9+E74</f>
        <v>7797607.22</v>
      </c>
      <c r="F8" s="54">
        <f>F9+F74+L80</f>
        <v>842871.52</v>
      </c>
      <c r="G8" s="54">
        <f>G74+L77</f>
        <v>3142682.22</v>
      </c>
      <c r="H8" s="54">
        <f>H9+H74</f>
        <v>3985553.74</v>
      </c>
      <c r="I8" t="s">
        <v>228</v>
      </c>
    </row>
    <row r="9" spans="1:10" ht="12" thickBot="1">
      <c r="A9" s="39" t="s">
        <v>56</v>
      </c>
      <c r="B9" s="15" t="s">
        <v>57</v>
      </c>
      <c r="C9" s="55" t="s">
        <v>255</v>
      </c>
      <c r="D9" s="56"/>
      <c r="E9" s="56">
        <f>E10+E26+E37</f>
        <v>1379400</v>
      </c>
      <c r="F9" s="56">
        <f>F10+F26+K74+F37</f>
        <v>582906.52</v>
      </c>
      <c r="G9" s="56">
        <f>G10+G26+L74+G37</f>
        <v>0</v>
      </c>
      <c r="H9" s="56">
        <f>H10+H26+H37</f>
        <v>582906.52</v>
      </c>
      <c r="I9" t="s">
        <v>246</v>
      </c>
      <c r="J9" s="26">
        <f>H9/E9*100</f>
        <v>42.25797593156445</v>
      </c>
    </row>
    <row r="10" spans="1:10" ht="12" thickBot="1">
      <c r="A10" s="39" t="s">
        <v>58</v>
      </c>
      <c r="B10" s="15" t="s">
        <v>59</v>
      </c>
      <c r="C10" s="56">
        <f aca="true" t="shared" si="0" ref="C10:C17">E10-D10</f>
        <v>174400</v>
      </c>
      <c r="D10" s="56"/>
      <c r="E10" s="56">
        <f>E11+K12</f>
        <v>174400</v>
      </c>
      <c r="F10" s="56">
        <f aca="true" t="shared" si="1" ref="F10:F17">H10-G10</f>
        <v>97033.95</v>
      </c>
      <c r="G10" s="56"/>
      <c r="H10" s="57">
        <f>H11</f>
        <v>97033.95</v>
      </c>
      <c r="J10" s="26">
        <f aca="true" t="shared" si="2" ref="J10:J73">H10/E10*100</f>
        <v>55.63873279816514</v>
      </c>
    </row>
    <row r="11" spans="1:10" ht="11.25">
      <c r="A11" s="40" t="s">
        <v>0</v>
      </c>
      <c r="B11" s="14" t="s">
        <v>1</v>
      </c>
      <c r="C11" s="58">
        <f t="shared" si="0"/>
        <v>174400</v>
      </c>
      <c r="D11" s="58"/>
      <c r="E11" s="58">
        <f>SUM(E12:E15)</f>
        <v>174400</v>
      </c>
      <c r="F11" s="58">
        <f t="shared" si="1"/>
        <v>97033.95</v>
      </c>
      <c r="G11" s="58"/>
      <c r="H11" s="58">
        <f>SUM(H12:H15)</f>
        <v>97033.95</v>
      </c>
      <c r="J11" s="26">
        <f t="shared" si="2"/>
        <v>55.63873279816514</v>
      </c>
    </row>
    <row r="12" spans="1:10" ht="67.5">
      <c r="A12" s="41" t="s">
        <v>2</v>
      </c>
      <c r="B12" s="7" t="s">
        <v>3</v>
      </c>
      <c r="C12" s="59">
        <f t="shared" si="0"/>
        <v>174400</v>
      </c>
      <c r="D12" s="59"/>
      <c r="E12" s="60">
        <v>174400</v>
      </c>
      <c r="F12" s="59">
        <f t="shared" si="1"/>
        <v>97027.95</v>
      </c>
      <c r="G12" s="59"/>
      <c r="H12" s="60">
        <v>97027.95</v>
      </c>
      <c r="J12" s="26">
        <f t="shared" si="2"/>
        <v>55.63529243119266</v>
      </c>
    </row>
    <row r="13" spans="1:11" ht="101.25">
      <c r="A13" s="41" t="s">
        <v>4</v>
      </c>
      <c r="B13" s="7" t="s">
        <v>5</v>
      </c>
      <c r="C13" s="59">
        <f t="shared" si="0"/>
        <v>0</v>
      </c>
      <c r="D13" s="59"/>
      <c r="E13" s="60"/>
      <c r="F13" s="59">
        <f t="shared" si="1"/>
        <v>0</v>
      </c>
      <c r="G13" s="59"/>
      <c r="H13" s="60">
        <v>0</v>
      </c>
      <c r="J13" s="26" t="e">
        <f t="shared" si="2"/>
        <v>#DIV/0!</v>
      </c>
      <c r="K13">
        <v>4</v>
      </c>
    </row>
    <row r="14" spans="1:10" ht="45">
      <c r="A14" s="41" t="s">
        <v>6</v>
      </c>
      <c r="B14" s="7" t="s">
        <v>7</v>
      </c>
      <c r="C14" s="59">
        <f t="shared" si="0"/>
        <v>0</v>
      </c>
      <c r="D14" s="59"/>
      <c r="E14" s="60">
        <v>0</v>
      </c>
      <c r="F14" s="59">
        <f t="shared" si="1"/>
        <v>6</v>
      </c>
      <c r="G14" s="59"/>
      <c r="H14" s="60">
        <v>6</v>
      </c>
      <c r="J14" s="26" t="e">
        <f t="shared" si="2"/>
        <v>#DIV/0!</v>
      </c>
    </row>
    <row r="15" spans="1:10" ht="81" customHeight="1" thickBot="1">
      <c r="A15" s="41" t="s">
        <v>2</v>
      </c>
      <c r="B15" s="16" t="s">
        <v>229</v>
      </c>
      <c r="C15" s="54">
        <f t="shared" si="0"/>
        <v>0</v>
      </c>
      <c r="D15" s="54"/>
      <c r="E15" s="61"/>
      <c r="F15" s="54">
        <f t="shared" si="1"/>
        <v>0</v>
      </c>
      <c r="G15" s="54"/>
      <c r="H15" s="61">
        <v>0</v>
      </c>
      <c r="J15" s="26" t="e">
        <f t="shared" si="2"/>
        <v>#DIV/0!</v>
      </c>
    </row>
    <row r="16" spans="1:10" ht="34.5" thickBot="1">
      <c r="A16" s="39" t="s">
        <v>8</v>
      </c>
      <c r="B16" s="15" t="s">
        <v>9</v>
      </c>
      <c r="C16" s="56">
        <f t="shared" si="0"/>
        <v>0</v>
      </c>
      <c r="D16" s="56"/>
      <c r="E16" s="55">
        <f>E17</f>
        <v>0</v>
      </c>
      <c r="F16" s="56">
        <f t="shared" si="1"/>
        <v>0</v>
      </c>
      <c r="G16" s="56"/>
      <c r="H16" s="57">
        <f>H17</f>
        <v>0</v>
      </c>
      <c r="J16" s="26" t="e">
        <f t="shared" si="2"/>
        <v>#DIV/0!</v>
      </c>
    </row>
    <row r="17" spans="1:10" ht="27.75" customHeight="1">
      <c r="A17" s="40" t="s">
        <v>10</v>
      </c>
      <c r="B17" s="14" t="s">
        <v>11</v>
      </c>
      <c r="C17" s="58">
        <f t="shared" si="0"/>
        <v>0</v>
      </c>
      <c r="D17" s="58"/>
      <c r="E17" s="62">
        <f>SUM(E18:E21)</f>
        <v>0</v>
      </c>
      <c r="F17" s="58">
        <f t="shared" si="1"/>
        <v>0</v>
      </c>
      <c r="G17" s="58"/>
      <c r="H17" s="58">
        <f>SUM(H18:H21)</f>
        <v>0</v>
      </c>
      <c r="J17" s="26" t="e">
        <f t="shared" si="2"/>
        <v>#DIV/0!</v>
      </c>
    </row>
    <row r="18" spans="1:10" ht="67.5">
      <c r="A18" s="41" t="s">
        <v>12</v>
      </c>
      <c r="B18" s="7" t="s">
        <v>13</v>
      </c>
      <c r="C18" s="59">
        <f aca="true" t="shared" si="3" ref="C18:C31">E18-D18</f>
        <v>0</v>
      </c>
      <c r="D18" s="59"/>
      <c r="E18" s="63">
        <v>0</v>
      </c>
      <c r="F18" s="59">
        <f aca="true" t="shared" si="4" ref="F18:F31">H18-G18</f>
        <v>0</v>
      </c>
      <c r="G18" s="59"/>
      <c r="H18" s="60">
        <v>0</v>
      </c>
      <c r="J18" s="26" t="e">
        <f t="shared" si="2"/>
        <v>#DIV/0!</v>
      </c>
    </row>
    <row r="19" spans="1:10" ht="78.75">
      <c r="A19" s="41" t="s">
        <v>14</v>
      </c>
      <c r="B19" s="7" t="s">
        <v>15</v>
      </c>
      <c r="C19" s="59">
        <f t="shared" si="3"/>
        <v>0</v>
      </c>
      <c r="D19" s="59"/>
      <c r="E19" s="63">
        <v>0</v>
      </c>
      <c r="F19" s="59">
        <f t="shared" si="4"/>
        <v>0</v>
      </c>
      <c r="G19" s="59"/>
      <c r="H19" s="60">
        <v>0</v>
      </c>
      <c r="J19" s="26" t="e">
        <f t="shared" si="2"/>
        <v>#DIV/0!</v>
      </c>
    </row>
    <row r="20" spans="1:12" ht="67.5">
      <c r="A20" s="41" t="s">
        <v>16</v>
      </c>
      <c r="B20" s="7" t="s">
        <v>17</v>
      </c>
      <c r="C20" s="59">
        <f t="shared" si="3"/>
        <v>0</v>
      </c>
      <c r="D20" s="59"/>
      <c r="E20" s="63">
        <v>0</v>
      </c>
      <c r="F20" s="59">
        <f t="shared" si="4"/>
        <v>0</v>
      </c>
      <c r="G20" s="59"/>
      <c r="H20" s="60">
        <v>0</v>
      </c>
      <c r="J20" s="26" t="e">
        <f t="shared" si="2"/>
        <v>#DIV/0!</v>
      </c>
      <c r="L20" s="27"/>
    </row>
    <row r="21" spans="1:10" ht="68.25" customHeight="1" thickBot="1">
      <c r="A21" s="42" t="s">
        <v>18</v>
      </c>
      <c r="B21" s="16" t="s">
        <v>19</v>
      </c>
      <c r="C21" s="54">
        <f t="shared" si="3"/>
        <v>0</v>
      </c>
      <c r="D21" s="54"/>
      <c r="E21" s="61">
        <v>0</v>
      </c>
      <c r="F21" s="54">
        <f t="shared" si="4"/>
        <v>0</v>
      </c>
      <c r="G21" s="54"/>
      <c r="H21" s="61">
        <v>0</v>
      </c>
      <c r="J21" s="26" t="e">
        <f t="shared" si="2"/>
        <v>#DIV/0!</v>
      </c>
    </row>
    <row r="22" spans="1:10" ht="12" thickBot="1">
      <c r="A22" s="39" t="s">
        <v>20</v>
      </c>
      <c r="B22" s="15" t="s">
        <v>21</v>
      </c>
      <c r="C22" s="56">
        <f t="shared" si="3"/>
        <v>0</v>
      </c>
      <c r="D22" s="56"/>
      <c r="E22" s="56">
        <f>E23</f>
        <v>0</v>
      </c>
      <c r="F22" s="56">
        <f t="shared" si="4"/>
        <v>0</v>
      </c>
      <c r="G22" s="56"/>
      <c r="H22" s="57">
        <f>H23</f>
        <v>0</v>
      </c>
      <c r="J22" s="26" t="e">
        <f t="shared" si="2"/>
        <v>#DIV/0!</v>
      </c>
    </row>
    <row r="23" spans="1:10" ht="11.25">
      <c r="A23" s="40" t="s">
        <v>22</v>
      </c>
      <c r="B23" s="14" t="s">
        <v>23</v>
      </c>
      <c r="C23" s="58">
        <f t="shared" si="3"/>
        <v>0</v>
      </c>
      <c r="D23" s="58"/>
      <c r="E23" s="58">
        <f>SUM(E24:E25)</f>
        <v>0</v>
      </c>
      <c r="F23" s="58">
        <f t="shared" si="4"/>
        <v>0</v>
      </c>
      <c r="G23" s="58"/>
      <c r="H23" s="58">
        <f>SUM(H24:H25)</f>
        <v>0</v>
      </c>
      <c r="J23" s="26" t="e">
        <f t="shared" si="2"/>
        <v>#DIV/0!</v>
      </c>
    </row>
    <row r="24" spans="1:10" ht="11.25">
      <c r="A24" s="41" t="s">
        <v>22</v>
      </c>
      <c r="B24" s="7" t="s">
        <v>24</v>
      </c>
      <c r="C24" s="59">
        <f t="shared" si="3"/>
        <v>0</v>
      </c>
      <c r="D24" s="59"/>
      <c r="E24" s="60"/>
      <c r="F24" s="59">
        <f t="shared" si="4"/>
        <v>0</v>
      </c>
      <c r="G24" s="59"/>
      <c r="H24" s="60"/>
      <c r="J24" s="26" t="e">
        <f t="shared" si="2"/>
        <v>#DIV/0!</v>
      </c>
    </row>
    <row r="25" spans="1:10" ht="23.25" thickBot="1">
      <c r="A25" s="42" t="s">
        <v>191</v>
      </c>
      <c r="B25" s="16" t="s">
        <v>192</v>
      </c>
      <c r="C25" s="59">
        <f t="shared" si="3"/>
        <v>0</v>
      </c>
      <c r="D25" s="54"/>
      <c r="E25" s="61">
        <v>0</v>
      </c>
      <c r="F25" s="59">
        <f t="shared" si="4"/>
        <v>0</v>
      </c>
      <c r="G25" s="54"/>
      <c r="H25" s="61">
        <v>0</v>
      </c>
      <c r="J25" s="26" t="e">
        <f t="shared" si="2"/>
        <v>#DIV/0!</v>
      </c>
    </row>
    <row r="26" spans="1:10" ht="12" thickBot="1">
      <c r="A26" s="39" t="s">
        <v>25</v>
      </c>
      <c r="B26" s="15" t="s">
        <v>26</v>
      </c>
      <c r="C26" s="56">
        <f t="shared" si="3"/>
        <v>1202000</v>
      </c>
      <c r="D26" s="56"/>
      <c r="E26" s="56">
        <f>E27+E30</f>
        <v>1202000</v>
      </c>
      <c r="F26" s="56">
        <f t="shared" si="4"/>
        <v>485672.57</v>
      </c>
      <c r="G26" s="56"/>
      <c r="H26" s="57">
        <f>H27+H30</f>
        <v>485672.57</v>
      </c>
      <c r="J26" s="26">
        <f t="shared" si="2"/>
        <v>40.40537188019967</v>
      </c>
    </row>
    <row r="27" spans="1:10" ht="11.25">
      <c r="A27" s="40" t="s">
        <v>27</v>
      </c>
      <c r="B27" s="14" t="s">
        <v>28</v>
      </c>
      <c r="C27" s="58">
        <f t="shared" si="3"/>
        <v>37000</v>
      </c>
      <c r="D27" s="58"/>
      <c r="E27" s="58">
        <f>SUM(E28:E29)</f>
        <v>37000</v>
      </c>
      <c r="F27" s="58">
        <f t="shared" si="4"/>
        <v>-830.66</v>
      </c>
      <c r="G27" s="58"/>
      <c r="H27" s="58">
        <f>SUM(H28:H29)</f>
        <v>-830.66</v>
      </c>
      <c r="J27" s="26">
        <f t="shared" si="2"/>
        <v>-2.2450270270270267</v>
      </c>
    </row>
    <row r="28" spans="1:10" ht="39" customHeight="1">
      <c r="A28" s="41" t="s">
        <v>29</v>
      </c>
      <c r="B28" s="7" t="s">
        <v>30</v>
      </c>
      <c r="C28" s="59">
        <f t="shared" si="3"/>
        <v>37000</v>
      </c>
      <c r="D28" s="59"/>
      <c r="E28" s="60">
        <v>37000</v>
      </c>
      <c r="F28" s="59">
        <f t="shared" si="4"/>
        <v>-830.66</v>
      </c>
      <c r="G28" s="59"/>
      <c r="H28" s="60">
        <v>-830.66</v>
      </c>
      <c r="I28" t="s">
        <v>35</v>
      </c>
      <c r="J28" s="26">
        <f t="shared" si="2"/>
        <v>-2.2450270270270267</v>
      </c>
    </row>
    <row r="29" spans="1:10" ht="36" customHeight="1">
      <c r="A29" s="41" t="s">
        <v>36</v>
      </c>
      <c r="B29" s="7" t="s">
        <v>37</v>
      </c>
      <c r="C29" s="59">
        <f t="shared" si="3"/>
        <v>0</v>
      </c>
      <c r="D29" s="59"/>
      <c r="E29" s="60"/>
      <c r="F29" s="59"/>
      <c r="G29" s="59"/>
      <c r="H29" s="60">
        <v>0</v>
      </c>
      <c r="I29" t="s">
        <v>38</v>
      </c>
      <c r="J29" s="26" t="e">
        <f t="shared" si="2"/>
        <v>#DIV/0!</v>
      </c>
    </row>
    <row r="30" spans="1:10" ht="11.25">
      <c r="A30" s="41" t="s">
        <v>31</v>
      </c>
      <c r="B30" s="7" t="s">
        <v>32</v>
      </c>
      <c r="C30" s="59">
        <f t="shared" si="3"/>
        <v>1165000</v>
      </c>
      <c r="D30" s="59"/>
      <c r="E30" s="59">
        <f>E31+E34</f>
        <v>1165000</v>
      </c>
      <c r="F30" s="59">
        <f t="shared" si="4"/>
        <v>486503.23</v>
      </c>
      <c r="G30" s="59"/>
      <c r="H30" s="59">
        <f>H31+H34</f>
        <v>486503.23</v>
      </c>
      <c r="J30" s="26">
        <f t="shared" si="2"/>
        <v>41.7599339055794</v>
      </c>
    </row>
    <row r="31" spans="1:10" ht="11.25">
      <c r="A31" s="41" t="s">
        <v>39</v>
      </c>
      <c r="B31" s="7" t="s">
        <v>193</v>
      </c>
      <c r="C31" s="59">
        <f t="shared" si="3"/>
        <v>405000</v>
      </c>
      <c r="D31" s="59"/>
      <c r="E31" s="59">
        <f>SUM(E32:E33)</f>
        <v>405000</v>
      </c>
      <c r="F31" s="59">
        <f t="shared" si="4"/>
        <v>808114.11</v>
      </c>
      <c r="G31" s="59"/>
      <c r="H31" s="59">
        <f>SUM(H32:H33)</f>
        <v>808114.11</v>
      </c>
      <c r="J31" s="26">
        <f t="shared" si="2"/>
        <v>199.53434814814815</v>
      </c>
    </row>
    <row r="32" spans="1:10" ht="33.75">
      <c r="A32" s="41" t="s">
        <v>42</v>
      </c>
      <c r="B32" s="7" t="s">
        <v>40</v>
      </c>
      <c r="C32" s="59">
        <f aca="true" t="shared" si="5" ref="C32:C39">E32-D32</f>
        <v>405000</v>
      </c>
      <c r="D32" s="59"/>
      <c r="E32" s="60">
        <v>405000</v>
      </c>
      <c r="F32" s="59">
        <v>0</v>
      </c>
      <c r="G32" s="59"/>
      <c r="H32" s="60">
        <v>808114.11</v>
      </c>
      <c r="I32" t="s">
        <v>35</v>
      </c>
      <c r="J32" s="26">
        <f t="shared" si="2"/>
        <v>199.53434814814815</v>
      </c>
    </row>
    <row r="33" spans="1:10" ht="33.75">
      <c r="A33" s="41" t="s">
        <v>43</v>
      </c>
      <c r="B33" s="7" t="s">
        <v>41</v>
      </c>
      <c r="C33" s="59">
        <f t="shared" si="5"/>
        <v>0</v>
      </c>
      <c r="D33" s="59"/>
      <c r="E33" s="60"/>
      <c r="F33" s="59">
        <f aca="true" t="shared" si="6" ref="F33:F38">H33-G33</f>
        <v>0</v>
      </c>
      <c r="G33" s="59"/>
      <c r="H33" s="60"/>
      <c r="I33" t="s">
        <v>38</v>
      </c>
      <c r="J33" s="26" t="e">
        <f t="shared" si="2"/>
        <v>#DIV/0!</v>
      </c>
    </row>
    <row r="34" spans="1:10" ht="11.25">
      <c r="A34" s="41" t="s">
        <v>45</v>
      </c>
      <c r="B34" s="7" t="s">
        <v>44</v>
      </c>
      <c r="C34" s="59">
        <f t="shared" si="5"/>
        <v>760000</v>
      </c>
      <c r="D34" s="59"/>
      <c r="E34" s="59">
        <f>SUM(E35:E36)</f>
        <v>760000</v>
      </c>
      <c r="F34" s="59">
        <f t="shared" si="6"/>
        <v>-321610.88</v>
      </c>
      <c r="G34" s="59"/>
      <c r="H34" s="59">
        <f>SUM(H35:H36)</f>
        <v>-321610.88</v>
      </c>
      <c r="J34" s="26">
        <f t="shared" si="2"/>
        <v>-42.31722105263158</v>
      </c>
    </row>
    <row r="35" spans="1:10" ht="33.75">
      <c r="A35" s="41" t="s">
        <v>48</v>
      </c>
      <c r="B35" s="7" t="s">
        <v>46</v>
      </c>
      <c r="C35" s="59">
        <f t="shared" si="5"/>
        <v>760000</v>
      </c>
      <c r="D35" s="59"/>
      <c r="E35" s="60">
        <v>760000</v>
      </c>
      <c r="F35" s="59">
        <f t="shared" si="6"/>
        <v>-321610.88</v>
      </c>
      <c r="G35" s="59"/>
      <c r="H35" s="60">
        <v>-321610.88</v>
      </c>
      <c r="I35" t="s">
        <v>35</v>
      </c>
      <c r="J35" s="26">
        <f t="shared" si="2"/>
        <v>-42.31722105263158</v>
      </c>
    </row>
    <row r="36" spans="1:10" ht="34.5" thickBot="1">
      <c r="A36" s="42" t="s">
        <v>49</v>
      </c>
      <c r="B36" s="16" t="s">
        <v>47</v>
      </c>
      <c r="C36" s="54">
        <f t="shared" si="5"/>
        <v>0</v>
      </c>
      <c r="D36" s="54"/>
      <c r="E36" s="61"/>
      <c r="F36" s="54">
        <f t="shared" si="6"/>
        <v>0</v>
      </c>
      <c r="G36" s="54"/>
      <c r="H36" s="61"/>
      <c r="I36" t="s">
        <v>38</v>
      </c>
      <c r="J36" s="26" t="e">
        <f t="shared" si="2"/>
        <v>#DIV/0!</v>
      </c>
    </row>
    <row r="37" spans="1:10" ht="12" thickBot="1">
      <c r="A37" s="39" t="s">
        <v>33</v>
      </c>
      <c r="B37" s="15" t="s">
        <v>34</v>
      </c>
      <c r="C37" s="56">
        <f t="shared" si="5"/>
        <v>3000</v>
      </c>
      <c r="D37" s="56"/>
      <c r="E37" s="56">
        <f>E38</f>
        <v>3000</v>
      </c>
      <c r="F37" s="56">
        <f t="shared" si="6"/>
        <v>200</v>
      </c>
      <c r="G37" s="56"/>
      <c r="H37" s="57">
        <f>H39</f>
        <v>200</v>
      </c>
      <c r="J37" s="26">
        <f t="shared" si="2"/>
        <v>6.666666666666667</v>
      </c>
    </row>
    <row r="38" spans="1:10" ht="45">
      <c r="A38" s="40" t="s">
        <v>76</v>
      </c>
      <c r="B38" s="14" t="s">
        <v>77</v>
      </c>
      <c r="C38" s="58">
        <f t="shared" si="5"/>
        <v>3000</v>
      </c>
      <c r="D38" s="58"/>
      <c r="E38" s="58">
        <f>E39</f>
        <v>3000</v>
      </c>
      <c r="F38" s="58">
        <f t="shared" si="6"/>
        <v>200</v>
      </c>
      <c r="G38" s="58"/>
      <c r="H38" s="58">
        <f>H39</f>
        <v>200</v>
      </c>
      <c r="J38" s="26">
        <f t="shared" si="2"/>
        <v>6.666666666666667</v>
      </c>
    </row>
    <row r="39" spans="1:10" ht="27" customHeight="1" thickBot="1">
      <c r="A39" s="42" t="s">
        <v>194</v>
      </c>
      <c r="B39" s="16" t="s">
        <v>195</v>
      </c>
      <c r="C39" s="64">
        <f t="shared" si="5"/>
        <v>3000</v>
      </c>
      <c r="D39" s="54"/>
      <c r="E39" s="61">
        <v>3000</v>
      </c>
      <c r="F39" s="64">
        <f>H39</f>
        <v>200</v>
      </c>
      <c r="G39" s="54"/>
      <c r="H39" s="61">
        <v>200</v>
      </c>
      <c r="J39" s="26">
        <f t="shared" si="2"/>
        <v>6.666666666666667</v>
      </c>
    </row>
    <row r="40" spans="1:10" ht="33.75" customHeight="1" thickBot="1">
      <c r="A40" s="39" t="s">
        <v>60</v>
      </c>
      <c r="B40" s="15" t="s">
        <v>61</v>
      </c>
      <c r="C40" s="56">
        <f>E40-D40</f>
        <v>0</v>
      </c>
      <c r="D40" s="56"/>
      <c r="E40" s="56">
        <f>E41</f>
        <v>0</v>
      </c>
      <c r="F40" s="56">
        <f>H40-G40</f>
        <v>0</v>
      </c>
      <c r="G40" s="56"/>
      <c r="H40" s="57">
        <f>H41</f>
        <v>0</v>
      </c>
      <c r="J40" s="26" t="e">
        <f t="shared" si="2"/>
        <v>#DIV/0!</v>
      </c>
    </row>
    <row r="41" spans="1:10" ht="78.75">
      <c r="A41" s="40" t="s">
        <v>62</v>
      </c>
      <c r="B41" s="14" t="s">
        <v>63</v>
      </c>
      <c r="C41" s="58">
        <f aca="true" t="shared" si="7" ref="C41:C47">E41-D41</f>
        <v>0</v>
      </c>
      <c r="D41" s="58"/>
      <c r="E41" s="58">
        <f>E42+E45+E47</f>
        <v>0</v>
      </c>
      <c r="F41" s="58">
        <f aca="true" t="shared" si="8" ref="F41:F47">H41-G41</f>
        <v>0</v>
      </c>
      <c r="G41" s="58"/>
      <c r="H41" s="58">
        <f>H42+H45+H47</f>
        <v>0</v>
      </c>
      <c r="J41" s="26" t="e">
        <f t="shared" si="2"/>
        <v>#DIV/0!</v>
      </c>
    </row>
    <row r="42" spans="1:10" ht="56.25">
      <c r="A42" s="41" t="s">
        <v>64</v>
      </c>
      <c r="B42" s="7" t="s">
        <v>65</v>
      </c>
      <c r="C42" s="59">
        <f t="shared" si="7"/>
        <v>0</v>
      </c>
      <c r="D42" s="59"/>
      <c r="E42" s="59">
        <f>E43+E44</f>
        <v>0</v>
      </c>
      <c r="F42" s="59">
        <f t="shared" si="8"/>
        <v>0</v>
      </c>
      <c r="G42" s="59"/>
      <c r="H42" s="59">
        <f>H43+H44</f>
        <v>0</v>
      </c>
      <c r="J42" s="26" t="e">
        <f t="shared" si="2"/>
        <v>#DIV/0!</v>
      </c>
    </row>
    <row r="43" spans="1:10" ht="67.5">
      <c r="A43" s="41" t="s">
        <v>66</v>
      </c>
      <c r="B43" s="7" t="s">
        <v>67</v>
      </c>
      <c r="C43" s="59">
        <f t="shared" si="7"/>
        <v>0</v>
      </c>
      <c r="D43" s="59"/>
      <c r="E43" s="60"/>
      <c r="F43" s="59">
        <f t="shared" si="8"/>
        <v>0</v>
      </c>
      <c r="G43" s="59"/>
      <c r="H43" s="60"/>
      <c r="J43" s="26" t="e">
        <f t="shared" si="2"/>
        <v>#DIV/0!</v>
      </c>
    </row>
    <row r="44" spans="1:10" ht="65.25" customHeight="1">
      <c r="A44" s="41" t="s">
        <v>196</v>
      </c>
      <c r="B44" s="7" t="s">
        <v>197</v>
      </c>
      <c r="C44" s="59">
        <f t="shared" si="7"/>
        <v>0</v>
      </c>
      <c r="D44" s="59"/>
      <c r="E44" s="60"/>
      <c r="F44" s="59">
        <f t="shared" si="8"/>
        <v>0</v>
      </c>
      <c r="G44" s="59"/>
      <c r="H44" s="60"/>
      <c r="J44" s="26" t="e">
        <f t="shared" si="2"/>
        <v>#DIV/0!</v>
      </c>
    </row>
    <row r="45" spans="1:10" ht="69" customHeight="1">
      <c r="A45" s="41" t="s">
        <v>68</v>
      </c>
      <c r="B45" s="7" t="s">
        <v>69</v>
      </c>
      <c r="C45" s="59">
        <f t="shared" si="7"/>
        <v>0</v>
      </c>
      <c r="D45" s="59"/>
      <c r="E45" s="59">
        <f>E46</f>
        <v>0</v>
      </c>
      <c r="F45" s="59">
        <f t="shared" si="8"/>
        <v>0</v>
      </c>
      <c r="G45" s="59"/>
      <c r="H45" s="59">
        <f>H46</f>
        <v>0</v>
      </c>
      <c r="J45" s="26" t="e">
        <f t="shared" si="2"/>
        <v>#DIV/0!</v>
      </c>
    </row>
    <row r="46" spans="1:10" ht="67.5">
      <c r="A46" s="41" t="s">
        <v>70</v>
      </c>
      <c r="B46" s="7" t="s">
        <v>71</v>
      </c>
      <c r="C46" s="59">
        <f t="shared" si="7"/>
        <v>0</v>
      </c>
      <c r="D46" s="59"/>
      <c r="E46" s="60">
        <v>0</v>
      </c>
      <c r="F46" s="59">
        <f t="shared" si="8"/>
        <v>0</v>
      </c>
      <c r="G46" s="59"/>
      <c r="H46" s="60">
        <v>0</v>
      </c>
      <c r="J46" s="26" t="e">
        <f t="shared" si="2"/>
        <v>#DIV/0!</v>
      </c>
    </row>
    <row r="47" spans="1:10" ht="66" customHeight="1">
      <c r="A47" s="41" t="s">
        <v>72</v>
      </c>
      <c r="B47" s="7" t="s">
        <v>73</v>
      </c>
      <c r="C47" s="59">
        <f t="shared" si="7"/>
        <v>0</v>
      </c>
      <c r="D47" s="59"/>
      <c r="E47" s="59">
        <f>E48+E49</f>
        <v>0</v>
      </c>
      <c r="F47" s="59">
        <f t="shared" si="8"/>
        <v>0</v>
      </c>
      <c r="G47" s="59"/>
      <c r="H47" s="59">
        <f>H48+H49</f>
        <v>0</v>
      </c>
      <c r="J47" s="26" t="e">
        <f t="shared" si="2"/>
        <v>#DIV/0!</v>
      </c>
    </row>
    <row r="48" spans="1:10" ht="57.75" customHeight="1">
      <c r="A48" s="41" t="s">
        <v>74</v>
      </c>
      <c r="B48" s="7" t="s">
        <v>75</v>
      </c>
      <c r="C48" s="59">
        <f aca="true" t="shared" si="9" ref="C48:C55">E48-D48</f>
        <v>0</v>
      </c>
      <c r="D48" s="59"/>
      <c r="E48" s="60">
        <v>0</v>
      </c>
      <c r="F48" s="59">
        <f aca="true" t="shared" si="10" ref="F48:F55">H48-G48</f>
        <v>0</v>
      </c>
      <c r="G48" s="59"/>
      <c r="H48" s="60">
        <v>0</v>
      </c>
      <c r="J48" s="26" t="e">
        <f t="shared" si="2"/>
        <v>#DIV/0!</v>
      </c>
    </row>
    <row r="49" spans="1:10" ht="57.75" customHeight="1" thickBot="1">
      <c r="A49" s="42" t="s">
        <v>198</v>
      </c>
      <c r="B49" s="16" t="s">
        <v>199</v>
      </c>
      <c r="C49" s="54">
        <f>E49-D49</f>
        <v>0</v>
      </c>
      <c r="D49" s="54"/>
      <c r="E49" s="61"/>
      <c r="F49" s="54">
        <f>H49-G49</f>
        <v>0</v>
      </c>
      <c r="G49" s="54"/>
      <c r="H49" s="61"/>
      <c r="J49" s="26" t="e">
        <f t="shared" si="2"/>
        <v>#DIV/0!</v>
      </c>
    </row>
    <row r="50" spans="1:10" s="1" customFormat="1" ht="23.25" thickBot="1">
      <c r="A50" s="39" t="s">
        <v>78</v>
      </c>
      <c r="B50" s="15" t="s">
        <v>79</v>
      </c>
      <c r="C50" s="56">
        <f t="shared" si="9"/>
        <v>0</v>
      </c>
      <c r="D50" s="56"/>
      <c r="E50" s="57">
        <f>E51</f>
        <v>0</v>
      </c>
      <c r="F50" s="56">
        <f t="shared" si="10"/>
        <v>0</v>
      </c>
      <c r="G50" s="56"/>
      <c r="H50" s="57">
        <f>H51</f>
        <v>0</v>
      </c>
      <c r="J50" s="28" t="e">
        <f t="shared" si="2"/>
        <v>#DIV/0!</v>
      </c>
    </row>
    <row r="51" spans="1:10" s="1" customFormat="1" ht="11.25">
      <c r="A51" s="40" t="s">
        <v>80</v>
      </c>
      <c r="B51" s="14" t="s">
        <v>81</v>
      </c>
      <c r="C51" s="58">
        <f t="shared" si="9"/>
        <v>0</v>
      </c>
      <c r="D51" s="58"/>
      <c r="E51" s="58">
        <f>E52</f>
        <v>0</v>
      </c>
      <c r="F51" s="58">
        <f t="shared" si="10"/>
        <v>0</v>
      </c>
      <c r="G51" s="58"/>
      <c r="H51" s="58">
        <f>H52</f>
        <v>0</v>
      </c>
      <c r="J51" s="28" t="e">
        <f t="shared" si="2"/>
        <v>#DIV/0!</v>
      </c>
    </row>
    <row r="52" spans="1:10" s="1" customFormat="1" ht="11.25">
      <c r="A52" s="41" t="s">
        <v>98</v>
      </c>
      <c r="B52" s="7" t="s">
        <v>99</v>
      </c>
      <c r="C52" s="59">
        <f t="shared" si="9"/>
        <v>0</v>
      </c>
      <c r="D52" s="59"/>
      <c r="E52" s="59">
        <f>SUM(E53:E54)</f>
        <v>0</v>
      </c>
      <c r="F52" s="59">
        <f t="shared" si="10"/>
        <v>0</v>
      </c>
      <c r="G52" s="59"/>
      <c r="H52" s="59">
        <f>SUM(H53:H54)</f>
        <v>0</v>
      </c>
      <c r="J52" s="28" t="e">
        <f t="shared" si="2"/>
        <v>#DIV/0!</v>
      </c>
    </row>
    <row r="53" spans="1:10" s="1" customFormat="1" ht="22.5">
      <c r="A53" s="41" t="s">
        <v>82</v>
      </c>
      <c r="B53" s="7" t="s">
        <v>83</v>
      </c>
      <c r="C53" s="59">
        <f t="shared" si="9"/>
        <v>0</v>
      </c>
      <c r="D53" s="59"/>
      <c r="E53" s="60">
        <v>0</v>
      </c>
      <c r="F53" s="59">
        <f t="shared" si="10"/>
        <v>0</v>
      </c>
      <c r="G53" s="59">
        <v>0</v>
      </c>
      <c r="H53" s="60">
        <v>0</v>
      </c>
      <c r="J53" s="28" t="e">
        <f t="shared" si="2"/>
        <v>#DIV/0!</v>
      </c>
    </row>
    <row r="54" spans="1:10" s="1" customFormat="1" ht="34.5" thickBot="1">
      <c r="A54" s="42" t="s">
        <v>200</v>
      </c>
      <c r="B54" s="16" t="s">
        <v>201</v>
      </c>
      <c r="C54" s="54">
        <f t="shared" si="9"/>
        <v>0</v>
      </c>
      <c r="D54" s="54"/>
      <c r="E54" s="54"/>
      <c r="F54" s="54">
        <f t="shared" si="10"/>
        <v>0</v>
      </c>
      <c r="G54" s="54"/>
      <c r="H54" s="54"/>
      <c r="J54" s="28" t="e">
        <f t="shared" si="2"/>
        <v>#DIV/0!</v>
      </c>
    </row>
    <row r="55" spans="1:10" s="1" customFormat="1" ht="23.25" thickBot="1">
      <c r="A55" s="39" t="s">
        <v>84</v>
      </c>
      <c r="B55" s="15" t="s">
        <v>85</v>
      </c>
      <c r="C55" s="56">
        <f t="shared" si="9"/>
        <v>0</v>
      </c>
      <c r="D55" s="56"/>
      <c r="E55" s="56">
        <f>E56</f>
        <v>0</v>
      </c>
      <c r="F55" s="56">
        <f t="shared" si="10"/>
        <v>0</v>
      </c>
      <c r="G55" s="56"/>
      <c r="H55" s="57">
        <f>H56</f>
        <v>0</v>
      </c>
      <c r="J55" s="28" t="e">
        <f t="shared" si="2"/>
        <v>#DIV/0!</v>
      </c>
    </row>
    <row r="56" spans="1:10" s="1" customFormat="1" ht="45">
      <c r="A56" s="40" t="s">
        <v>86</v>
      </c>
      <c r="B56" s="14" t="s">
        <v>87</v>
      </c>
      <c r="C56" s="58">
        <f aca="true" t="shared" si="11" ref="C56:C62">E56-D56</f>
        <v>0</v>
      </c>
      <c r="D56" s="58"/>
      <c r="E56" s="58">
        <f>E57+E60</f>
        <v>0</v>
      </c>
      <c r="F56" s="58">
        <f aca="true" t="shared" si="12" ref="F56:F61">H56-G56</f>
        <v>0</v>
      </c>
      <c r="G56" s="58"/>
      <c r="H56" s="58">
        <f>H57+H60</f>
        <v>0</v>
      </c>
      <c r="J56" s="28" t="e">
        <f t="shared" si="2"/>
        <v>#DIV/0!</v>
      </c>
    </row>
    <row r="57" spans="1:10" s="1" customFormat="1" ht="33.75">
      <c r="A57" s="41" t="s">
        <v>88</v>
      </c>
      <c r="B57" s="7" t="s">
        <v>89</v>
      </c>
      <c r="C57" s="59">
        <f t="shared" si="11"/>
        <v>0</v>
      </c>
      <c r="D57" s="59"/>
      <c r="E57" s="59">
        <f>SUM(E58:E59)</f>
        <v>0</v>
      </c>
      <c r="F57" s="59">
        <f t="shared" si="12"/>
        <v>0</v>
      </c>
      <c r="G57" s="59"/>
      <c r="H57" s="59">
        <f>SUM(H58:H59)</f>
        <v>0</v>
      </c>
      <c r="J57" s="28" t="e">
        <f t="shared" si="2"/>
        <v>#DIV/0!</v>
      </c>
    </row>
    <row r="58" spans="1:10" s="1" customFormat="1" ht="45">
      <c r="A58" s="41" t="s">
        <v>90</v>
      </c>
      <c r="B58" s="7" t="s">
        <v>91</v>
      </c>
      <c r="C58" s="59">
        <f t="shared" si="11"/>
        <v>0</v>
      </c>
      <c r="D58" s="59"/>
      <c r="E58" s="59"/>
      <c r="F58" s="59">
        <f t="shared" si="12"/>
        <v>0</v>
      </c>
      <c r="G58" s="59"/>
      <c r="H58" s="59"/>
      <c r="J58" s="28" t="e">
        <f t="shared" si="2"/>
        <v>#DIV/0!</v>
      </c>
    </row>
    <row r="59" spans="1:10" s="1" customFormat="1" ht="45">
      <c r="A59" s="41" t="s">
        <v>202</v>
      </c>
      <c r="B59" s="7" t="s">
        <v>203</v>
      </c>
      <c r="C59" s="59">
        <f t="shared" si="11"/>
        <v>0</v>
      </c>
      <c r="D59" s="59"/>
      <c r="E59" s="59"/>
      <c r="F59" s="59">
        <f t="shared" si="12"/>
        <v>0</v>
      </c>
      <c r="G59" s="59"/>
      <c r="H59" s="59"/>
      <c r="J59" s="28" t="e">
        <f t="shared" si="2"/>
        <v>#DIV/0!</v>
      </c>
    </row>
    <row r="60" spans="1:10" s="1" customFormat="1" ht="45">
      <c r="A60" s="41" t="s">
        <v>92</v>
      </c>
      <c r="B60" s="7" t="s">
        <v>93</v>
      </c>
      <c r="C60" s="59">
        <f t="shared" si="11"/>
        <v>0</v>
      </c>
      <c r="D60" s="59"/>
      <c r="E60" s="59">
        <f>E61</f>
        <v>0</v>
      </c>
      <c r="F60" s="59">
        <f t="shared" si="12"/>
        <v>0</v>
      </c>
      <c r="G60" s="59"/>
      <c r="H60" s="59">
        <f>H61</f>
        <v>0</v>
      </c>
      <c r="J60" s="28" t="e">
        <f t="shared" si="2"/>
        <v>#DIV/0!</v>
      </c>
    </row>
    <row r="61" spans="1:10" s="1" customFormat="1" ht="45.75" thickBot="1">
      <c r="A61" s="42" t="s">
        <v>94</v>
      </c>
      <c r="B61" s="16" t="s">
        <v>95</v>
      </c>
      <c r="C61" s="54">
        <f t="shared" si="11"/>
        <v>0</v>
      </c>
      <c r="D61" s="54"/>
      <c r="E61" s="54"/>
      <c r="F61" s="54">
        <f t="shared" si="12"/>
        <v>0</v>
      </c>
      <c r="G61" s="54"/>
      <c r="H61" s="54"/>
      <c r="J61" s="28" t="e">
        <f t="shared" si="2"/>
        <v>#DIV/0!</v>
      </c>
    </row>
    <row r="62" spans="1:10" s="1" customFormat="1" ht="12" thickBot="1">
      <c r="A62" s="39" t="s">
        <v>96</v>
      </c>
      <c r="B62" s="15" t="s">
        <v>97</v>
      </c>
      <c r="C62" s="56">
        <f t="shared" si="11"/>
        <v>0</v>
      </c>
      <c r="D62" s="56"/>
      <c r="E62" s="56">
        <f>E64+E63</f>
        <v>0</v>
      </c>
      <c r="F62" s="56">
        <f>F64+F63</f>
        <v>0</v>
      </c>
      <c r="G62" s="56">
        <f>G64+G63</f>
        <v>0</v>
      </c>
      <c r="H62" s="56">
        <f>H64+H63</f>
        <v>0</v>
      </c>
      <c r="J62" s="28" t="e">
        <f t="shared" si="2"/>
        <v>#DIV/0!</v>
      </c>
    </row>
    <row r="63" spans="1:10" s="1" customFormat="1" ht="45">
      <c r="A63" s="43" t="s">
        <v>215</v>
      </c>
      <c r="B63" s="22" t="s">
        <v>216</v>
      </c>
      <c r="C63" s="58">
        <f>E63-D63</f>
        <v>0</v>
      </c>
      <c r="D63" s="65"/>
      <c r="E63" s="65">
        <v>0</v>
      </c>
      <c r="F63" s="65">
        <f>H63-G63</f>
        <v>0</v>
      </c>
      <c r="G63" s="65"/>
      <c r="H63" s="65">
        <v>0</v>
      </c>
      <c r="J63" s="28" t="e">
        <f t="shared" si="2"/>
        <v>#DIV/0!</v>
      </c>
    </row>
    <row r="64" spans="1:10" s="1" customFormat="1" ht="22.5">
      <c r="A64" s="40" t="s">
        <v>100</v>
      </c>
      <c r="B64" s="14" t="s">
        <v>101</v>
      </c>
      <c r="C64" s="58">
        <f>E64-D64</f>
        <v>0</v>
      </c>
      <c r="D64" s="58"/>
      <c r="E64" s="58">
        <v>0</v>
      </c>
      <c r="F64" s="58">
        <f>H64-G64</f>
        <v>0</v>
      </c>
      <c r="G64" s="58"/>
      <c r="H64" s="66">
        <v>0</v>
      </c>
      <c r="J64" s="28" t="e">
        <f t="shared" si="2"/>
        <v>#DIV/0!</v>
      </c>
    </row>
    <row r="65" spans="1:10" s="1" customFormat="1" ht="33.75">
      <c r="A65" s="41" t="s">
        <v>102</v>
      </c>
      <c r="B65" s="7" t="s">
        <v>103</v>
      </c>
      <c r="C65" s="59">
        <f aca="true" t="shared" si="13" ref="C65:C73">E65-D65</f>
        <v>0</v>
      </c>
      <c r="D65" s="59"/>
      <c r="E65" s="59"/>
      <c r="F65" s="59">
        <f aca="true" t="shared" si="14" ref="F65:F73">H65-G65</f>
        <v>0</v>
      </c>
      <c r="G65" s="59"/>
      <c r="H65" s="59"/>
      <c r="J65" s="28" t="e">
        <f t="shared" si="2"/>
        <v>#DIV/0!</v>
      </c>
    </row>
    <row r="66" spans="1:10" s="1" customFormat="1" ht="34.5" thickBot="1">
      <c r="A66" s="42" t="s">
        <v>204</v>
      </c>
      <c r="B66" s="16" t="s">
        <v>205</v>
      </c>
      <c r="C66" s="54">
        <f t="shared" si="13"/>
        <v>0</v>
      </c>
      <c r="D66" s="54"/>
      <c r="E66" s="61">
        <v>0</v>
      </c>
      <c r="F66" s="54">
        <f t="shared" si="14"/>
        <v>0</v>
      </c>
      <c r="G66" s="54"/>
      <c r="H66" s="61">
        <v>0</v>
      </c>
      <c r="J66" s="28" t="e">
        <f t="shared" si="2"/>
        <v>#DIV/0!</v>
      </c>
    </row>
    <row r="67" spans="1:10" s="1" customFormat="1" ht="12" thickBot="1">
      <c r="A67" s="39" t="s">
        <v>104</v>
      </c>
      <c r="B67" s="15" t="s">
        <v>105</v>
      </c>
      <c r="C67" s="56">
        <f t="shared" si="13"/>
        <v>0</v>
      </c>
      <c r="D67" s="56"/>
      <c r="E67" s="56">
        <f>E68+E71</f>
        <v>0</v>
      </c>
      <c r="F67" s="56">
        <f t="shared" si="14"/>
        <v>0</v>
      </c>
      <c r="G67" s="56"/>
      <c r="H67" s="57">
        <f>H68+H71</f>
        <v>0</v>
      </c>
      <c r="J67" s="28" t="e">
        <f t="shared" si="2"/>
        <v>#DIV/0!</v>
      </c>
    </row>
    <row r="68" spans="1:10" s="1" customFormat="1" ht="11.25">
      <c r="A68" s="40" t="s">
        <v>106</v>
      </c>
      <c r="B68" s="14" t="s">
        <v>107</v>
      </c>
      <c r="C68" s="58">
        <f t="shared" si="13"/>
        <v>0</v>
      </c>
      <c r="D68" s="58"/>
      <c r="E68" s="58">
        <f>SUM(E69:E70)</f>
        <v>0</v>
      </c>
      <c r="F68" s="58">
        <f t="shared" si="14"/>
        <v>0</v>
      </c>
      <c r="G68" s="58"/>
      <c r="H68" s="58">
        <f>SUM(H69:H70)</f>
        <v>0</v>
      </c>
      <c r="J68" s="28" t="e">
        <f t="shared" si="2"/>
        <v>#DIV/0!</v>
      </c>
    </row>
    <row r="69" spans="1:10" s="1" customFormat="1" ht="22.5">
      <c r="A69" s="41" t="s">
        <v>108</v>
      </c>
      <c r="B69" s="7" t="s">
        <v>109</v>
      </c>
      <c r="C69" s="59">
        <f t="shared" si="13"/>
        <v>0</v>
      </c>
      <c r="D69" s="59"/>
      <c r="E69" s="59"/>
      <c r="F69" s="59">
        <f t="shared" si="14"/>
        <v>0</v>
      </c>
      <c r="G69" s="59"/>
      <c r="H69" s="59">
        <v>0</v>
      </c>
      <c r="J69" s="28" t="e">
        <f t="shared" si="2"/>
        <v>#DIV/0!</v>
      </c>
    </row>
    <row r="70" spans="1:10" s="1" customFormat="1" ht="22.5">
      <c r="A70" s="41" t="s">
        <v>206</v>
      </c>
      <c r="B70" s="7" t="s">
        <v>207</v>
      </c>
      <c r="C70" s="59">
        <f t="shared" si="13"/>
        <v>0</v>
      </c>
      <c r="D70" s="59"/>
      <c r="E70" s="59"/>
      <c r="F70" s="59">
        <f t="shared" si="14"/>
        <v>0</v>
      </c>
      <c r="G70" s="59"/>
      <c r="H70" s="59"/>
      <c r="J70" s="28" t="e">
        <f t="shared" si="2"/>
        <v>#DIV/0!</v>
      </c>
    </row>
    <row r="71" spans="1:10" s="1" customFormat="1" ht="11.25">
      <c r="A71" s="41" t="s">
        <v>110</v>
      </c>
      <c r="B71" s="7" t="s">
        <v>111</v>
      </c>
      <c r="C71" s="59">
        <f t="shared" si="13"/>
        <v>0</v>
      </c>
      <c r="D71" s="59"/>
      <c r="E71" s="59">
        <f>SUM(E72:E73)</f>
        <v>0</v>
      </c>
      <c r="F71" s="59">
        <f t="shared" si="14"/>
        <v>0</v>
      </c>
      <c r="G71" s="59"/>
      <c r="H71" s="59">
        <f>SUM(H72:H73)</f>
        <v>0</v>
      </c>
      <c r="J71" s="28" t="e">
        <f t="shared" si="2"/>
        <v>#DIV/0!</v>
      </c>
    </row>
    <row r="72" spans="1:10" s="1" customFormat="1" ht="11.25">
      <c r="A72" s="41" t="s">
        <v>112</v>
      </c>
      <c r="B72" s="7" t="s">
        <v>113</v>
      </c>
      <c r="C72" s="59">
        <f t="shared" si="13"/>
        <v>0</v>
      </c>
      <c r="D72" s="59"/>
      <c r="E72" s="59"/>
      <c r="F72" s="59">
        <f t="shared" si="14"/>
        <v>0</v>
      </c>
      <c r="G72" s="59"/>
      <c r="H72" s="59"/>
      <c r="J72" s="28" t="e">
        <f t="shared" si="2"/>
        <v>#DIV/0!</v>
      </c>
    </row>
    <row r="73" spans="1:10" s="1" customFormat="1" ht="23.25" thickBot="1">
      <c r="A73" s="42" t="s">
        <v>208</v>
      </c>
      <c r="B73" s="16" t="s">
        <v>209</v>
      </c>
      <c r="C73" s="54">
        <f t="shared" si="13"/>
        <v>0</v>
      </c>
      <c r="D73" s="54"/>
      <c r="E73" s="54"/>
      <c r="F73" s="54">
        <f t="shared" si="14"/>
        <v>0</v>
      </c>
      <c r="G73" s="54"/>
      <c r="H73" s="54"/>
      <c r="J73" s="28" t="e">
        <f t="shared" si="2"/>
        <v>#DIV/0!</v>
      </c>
    </row>
    <row r="74" spans="1:10" s="1" customFormat="1" ht="12" thickBot="1">
      <c r="A74" s="39" t="s">
        <v>114</v>
      </c>
      <c r="B74" s="15" t="s">
        <v>115</v>
      </c>
      <c r="C74" s="56">
        <f aca="true" t="shared" si="15" ref="C74:H74">C75+C122</f>
        <v>316625</v>
      </c>
      <c r="D74" s="78">
        <f t="shared" si="15"/>
        <v>6101582.22</v>
      </c>
      <c r="E74" s="56">
        <f t="shared" si="15"/>
        <v>6418207.22</v>
      </c>
      <c r="F74" s="56">
        <f t="shared" si="15"/>
        <v>259965</v>
      </c>
      <c r="G74" s="56">
        <f t="shared" si="15"/>
        <v>3142682.22</v>
      </c>
      <c r="H74" s="56">
        <f t="shared" si="15"/>
        <v>3402647.22</v>
      </c>
      <c r="J74" s="28">
        <f>H74/E74*100</f>
        <v>53.015540062291734</v>
      </c>
    </row>
    <row r="75" spans="1:8" ht="34.5" thickBot="1">
      <c r="A75" s="31" t="s">
        <v>116</v>
      </c>
      <c r="B75" s="18" t="s">
        <v>117</v>
      </c>
      <c r="C75" s="67">
        <f aca="true" t="shared" si="16" ref="C75:H75">C103+C109+C76</f>
        <v>313300</v>
      </c>
      <c r="D75" s="67">
        <f t="shared" si="16"/>
        <v>6101582.22</v>
      </c>
      <c r="E75" s="67">
        <f t="shared" si="16"/>
        <v>6414882.22</v>
      </c>
      <c r="F75" s="67">
        <f t="shared" si="16"/>
        <v>256640</v>
      </c>
      <c r="G75" s="67">
        <f t="shared" si="16"/>
        <v>3142682.22</v>
      </c>
      <c r="H75" s="67">
        <f t="shared" si="16"/>
        <v>3399322.22</v>
      </c>
    </row>
    <row r="76" spans="1:8" ht="23.25" thickBot="1">
      <c r="A76" s="31" t="s">
        <v>118</v>
      </c>
      <c r="B76" s="18" t="s">
        <v>231</v>
      </c>
      <c r="C76" s="67">
        <f aca="true" t="shared" si="17" ref="C76:H76">C78+C84</f>
        <v>0</v>
      </c>
      <c r="D76" s="67">
        <f t="shared" si="17"/>
        <v>376500</v>
      </c>
      <c r="E76" s="67">
        <f t="shared" si="17"/>
        <v>376500</v>
      </c>
      <c r="F76" s="67">
        <f t="shared" si="17"/>
        <v>0</v>
      </c>
      <c r="G76" s="67">
        <f t="shared" si="17"/>
        <v>188300</v>
      </c>
      <c r="H76" s="67">
        <f t="shared" si="17"/>
        <v>188300</v>
      </c>
    </row>
    <row r="77" spans="1:8" ht="22.5">
      <c r="A77" s="32" t="s">
        <v>119</v>
      </c>
      <c r="B77" s="17" t="s">
        <v>232</v>
      </c>
      <c r="C77" s="70">
        <f>E77-D77</f>
        <v>0</v>
      </c>
      <c r="D77" s="70">
        <f>D79+D78</f>
        <v>181000</v>
      </c>
      <c r="E77" s="70">
        <f>E79+E78</f>
        <v>181000</v>
      </c>
      <c r="F77" s="70">
        <f>H77-G77</f>
        <v>0</v>
      </c>
      <c r="G77" s="70">
        <f>G78+K79</f>
        <v>90500</v>
      </c>
      <c r="H77" s="70">
        <f>H78+K81</f>
        <v>90500</v>
      </c>
    </row>
    <row r="78" spans="1:13" ht="22.5">
      <c r="A78" s="32" t="s">
        <v>221</v>
      </c>
      <c r="B78" s="8" t="s">
        <v>233</v>
      </c>
      <c r="C78" s="70">
        <f>E78-D78</f>
        <v>0</v>
      </c>
      <c r="D78" s="71">
        <v>181000</v>
      </c>
      <c r="E78" s="71">
        <v>181000</v>
      </c>
      <c r="F78" s="70">
        <f>H78-G78</f>
        <v>0</v>
      </c>
      <c r="G78" s="71">
        <v>90500</v>
      </c>
      <c r="H78" s="71">
        <v>90500</v>
      </c>
      <c r="M78">
        <v>800</v>
      </c>
    </row>
    <row r="79" spans="1:8" ht="22.5" hidden="1">
      <c r="A79" s="33" t="s">
        <v>120</v>
      </c>
      <c r="B79" s="8" t="s">
        <v>234</v>
      </c>
      <c r="C79" s="72">
        <f>E79-D79</f>
        <v>0</v>
      </c>
      <c r="D79" s="73">
        <v>0</v>
      </c>
      <c r="E79" s="73">
        <v>0</v>
      </c>
      <c r="F79" s="72">
        <f>H79-G79</f>
        <v>0</v>
      </c>
      <c r="G79" s="73">
        <v>0</v>
      </c>
      <c r="H79" s="73">
        <v>0</v>
      </c>
    </row>
    <row r="80" spans="1:8" ht="22.5" hidden="1">
      <c r="A80" s="33" t="s">
        <v>121</v>
      </c>
      <c r="B80" s="8" t="s">
        <v>235</v>
      </c>
      <c r="C80" s="72">
        <f>E80-D80</f>
        <v>0</v>
      </c>
      <c r="D80" s="72">
        <f>D81</f>
        <v>0</v>
      </c>
      <c r="E80" s="72">
        <f>E81</f>
        <v>0</v>
      </c>
      <c r="F80" s="72">
        <f>H80-G80</f>
        <v>0</v>
      </c>
      <c r="G80" s="72">
        <f>G81+J84</f>
        <v>0</v>
      </c>
      <c r="H80" s="72">
        <f>H81+J84</f>
        <v>0</v>
      </c>
    </row>
    <row r="81" spans="1:11" ht="22.5" hidden="1">
      <c r="A81" s="30" t="s">
        <v>122</v>
      </c>
      <c r="B81" s="19" t="s">
        <v>236</v>
      </c>
      <c r="C81" s="74">
        <f>E81-D81</f>
        <v>0</v>
      </c>
      <c r="D81" s="75">
        <v>0</v>
      </c>
      <c r="E81" s="75">
        <v>0</v>
      </c>
      <c r="F81" s="74">
        <f>H81-G81</f>
        <v>0</v>
      </c>
      <c r="G81" s="75">
        <v>0</v>
      </c>
      <c r="H81" s="75">
        <v>0</v>
      </c>
      <c r="K81">
        <v>0</v>
      </c>
    </row>
    <row r="82" spans="1:8" ht="23.25" hidden="1" thickBot="1">
      <c r="A82" s="31" t="s">
        <v>123</v>
      </c>
      <c r="B82" s="18" t="s">
        <v>237</v>
      </c>
      <c r="C82" s="67" t="s">
        <v>219</v>
      </c>
      <c r="D82" s="67" t="s">
        <v>219</v>
      </c>
      <c r="E82" s="67" t="s">
        <v>219</v>
      </c>
      <c r="F82" s="67"/>
      <c r="G82" s="67"/>
      <c r="H82" s="69"/>
    </row>
    <row r="83" spans="1:8" s="1" customFormat="1" ht="22.5">
      <c r="A83" s="32" t="s">
        <v>247</v>
      </c>
      <c r="B83" s="8" t="s">
        <v>248</v>
      </c>
      <c r="C83" s="70">
        <f>E83-D83</f>
        <v>0</v>
      </c>
      <c r="D83" s="70">
        <f>D84</f>
        <v>195500</v>
      </c>
      <c r="E83" s="70">
        <f>E84</f>
        <v>195500</v>
      </c>
      <c r="F83" s="70">
        <f>H83-G83</f>
        <v>0</v>
      </c>
      <c r="G83" s="70">
        <f>G84</f>
        <v>97800</v>
      </c>
      <c r="H83" s="70">
        <f>H84</f>
        <v>97800</v>
      </c>
    </row>
    <row r="84" spans="1:8" s="1" customFormat="1" ht="33.75">
      <c r="A84" s="32" t="s">
        <v>249</v>
      </c>
      <c r="B84" s="8" t="s">
        <v>257</v>
      </c>
      <c r="C84" s="72">
        <f>E84-D84</f>
        <v>0</v>
      </c>
      <c r="D84" s="73">
        <v>195500</v>
      </c>
      <c r="E84" s="73">
        <v>195500</v>
      </c>
      <c r="F84" s="72">
        <f>H84-G84</f>
        <v>0</v>
      </c>
      <c r="G84" s="73">
        <v>97800</v>
      </c>
      <c r="H84" s="73">
        <v>97800</v>
      </c>
    </row>
    <row r="85" spans="1:8" s="1" customFormat="1" ht="45" hidden="1">
      <c r="A85" s="33" t="s">
        <v>124</v>
      </c>
      <c r="B85" s="8" t="s">
        <v>125</v>
      </c>
      <c r="C85" s="72">
        <f>E85-D85</f>
        <v>0</v>
      </c>
      <c r="D85" s="72">
        <f>D86</f>
        <v>0</v>
      </c>
      <c r="E85" s="72">
        <f>E86</f>
        <v>0</v>
      </c>
      <c r="F85" s="72">
        <f>H85-G85</f>
        <v>0</v>
      </c>
      <c r="G85" s="72">
        <f>G86</f>
        <v>0</v>
      </c>
      <c r="H85" s="72">
        <f>H86</f>
        <v>0</v>
      </c>
    </row>
    <row r="86" spans="1:8" s="1" customFormat="1" ht="56.25" hidden="1">
      <c r="A86" s="33" t="s">
        <v>126</v>
      </c>
      <c r="B86" s="8" t="s">
        <v>127</v>
      </c>
      <c r="C86" s="72">
        <f>E86-D86</f>
        <v>0</v>
      </c>
      <c r="D86" s="73"/>
      <c r="E86" s="73"/>
      <c r="F86" s="72">
        <f>H86-G86</f>
        <v>0</v>
      </c>
      <c r="G86" s="73"/>
      <c r="H86" s="73"/>
    </row>
    <row r="87" spans="1:8" s="1" customFormat="1" ht="87.75" customHeight="1" hidden="1">
      <c r="A87" s="33" t="s">
        <v>128</v>
      </c>
      <c r="B87" s="8" t="s">
        <v>129</v>
      </c>
      <c r="C87" s="72">
        <f>E87-D87</f>
        <v>0</v>
      </c>
      <c r="D87" s="72">
        <f>D88</f>
        <v>0</v>
      </c>
      <c r="E87" s="72">
        <f>E88</f>
        <v>0</v>
      </c>
      <c r="F87" s="72">
        <f>H87-G87</f>
        <v>0</v>
      </c>
      <c r="G87" s="72">
        <f>G88</f>
        <v>0</v>
      </c>
      <c r="H87" s="72">
        <f>H88</f>
        <v>0</v>
      </c>
    </row>
    <row r="88" spans="1:8" s="1" customFormat="1" ht="90" hidden="1">
      <c r="A88" s="33" t="s">
        <v>130</v>
      </c>
      <c r="B88" s="8" t="s">
        <v>131</v>
      </c>
      <c r="C88" s="72">
        <f aca="true" t="shared" si="18" ref="C88:C98">E88-D88</f>
        <v>0</v>
      </c>
      <c r="D88" s="72">
        <f>D89+D90+D91+D92</f>
        <v>0</v>
      </c>
      <c r="E88" s="72">
        <f>E89+E90+E91+E92</f>
        <v>0</v>
      </c>
      <c r="F88" s="72">
        <f aca="true" t="shared" si="19" ref="F88:F98">H88-G88</f>
        <v>0</v>
      </c>
      <c r="G88" s="72">
        <f>G89+G90+G91+G92</f>
        <v>0</v>
      </c>
      <c r="H88" s="72">
        <f>H89+H90+H91+H92</f>
        <v>0</v>
      </c>
    </row>
    <row r="89" spans="1:8" s="1" customFormat="1" ht="67.5" hidden="1">
      <c r="A89" s="33" t="s">
        <v>132</v>
      </c>
      <c r="B89" s="8" t="s">
        <v>133</v>
      </c>
      <c r="C89" s="72">
        <f t="shared" si="18"/>
        <v>0</v>
      </c>
      <c r="D89" s="73"/>
      <c r="E89" s="73"/>
      <c r="F89" s="72">
        <f t="shared" si="19"/>
        <v>0</v>
      </c>
      <c r="G89" s="73"/>
      <c r="H89" s="73"/>
    </row>
    <row r="90" spans="1:8" s="1" customFormat="1" ht="62.25" customHeight="1" hidden="1">
      <c r="A90" s="33" t="s">
        <v>134</v>
      </c>
      <c r="B90" s="8" t="s">
        <v>135</v>
      </c>
      <c r="C90" s="72">
        <f t="shared" si="18"/>
        <v>0</v>
      </c>
      <c r="D90" s="73"/>
      <c r="E90" s="73"/>
      <c r="F90" s="72">
        <f t="shared" si="19"/>
        <v>0</v>
      </c>
      <c r="G90" s="73"/>
      <c r="H90" s="73"/>
    </row>
    <row r="91" spans="1:8" s="1" customFormat="1" ht="78" customHeight="1" hidden="1">
      <c r="A91" s="33" t="s">
        <v>136</v>
      </c>
      <c r="B91" s="8" t="s">
        <v>137</v>
      </c>
      <c r="C91" s="72">
        <f t="shared" si="18"/>
        <v>0</v>
      </c>
      <c r="D91" s="73"/>
      <c r="E91" s="73"/>
      <c r="F91" s="72">
        <f t="shared" si="19"/>
        <v>0</v>
      </c>
      <c r="G91" s="73"/>
      <c r="H91" s="73"/>
    </row>
    <row r="92" spans="1:8" s="1" customFormat="1" ht="60" customHeight="1" hidden="1">
      <c r="A92" s="33" t="s">
        <v>138</v>
      </c>
      <c r="B92" s="8" t="s">
        <v>139</v>
      </c>
      <c r="C92" s="72">
        <f t="shared" si="18"/>
        <v>0</v>
      </c>
      <c r="D92" s="73"/>
      <c r="E92" s="73"/>
      <c r="F92" s="72">
        <f t="shared" si="19"/>
        <v>0</v>
      </c>
      <c r="G92" s="73"/>
      <c r="H92" s="73"/>
    </row>
    <row r="93" spans="1:8" s="1" customFormat="1" ht="67.5" hidden="1">
      <c r="A93" s="33" t="s">
        <v>140</v>
      </c>
      <c r="B93" s="8" t="s">
        <v>141</v>
      </c>
      <c r="C93" s="72">
        <f t="shared" si="18"/>
        <v>0</v>
      </c>
      <c r="D93" s="72">
        <f>D94</f>
        <v>0</v>
      </c>
      <c r="E93" s="72">
        <f>E94</f>
        <v>0</v>
      </c>
      <c r="F93" s="72">
        <f t="shared" si="19"/>
        <v>0</v>
      </c>
      <c r="G93" s="72">
        <f>G94</f>
        <v>0</v>
      </c>
      <c r="H93" s="72">
        <f>H94</f>
        <v>0</v>
      </c>
    </row>
    <row r="94" spans="1:8" s="1" customFormat="1" ht="67.5" hidden="1">
      <c r="A94" s="33" t="s">
        <v>142</v>
      </c>
      <c r="B94" s="8" t="s">
        <v>143</v>
      </c>
      <c r="C94" s="72">
        <f t="shared" si="18"/>
        <v>0</v>
      </c>
      <c r="D94" s="72">
        <f>D95+D96+D97+D98</f>
        <v>0</v>
      </c>
      <c r="E94" s="72">
        <f>E95+E96+E97+E98</f>
        <v>0</v>
      </c>
      <c r="F94" s="72">
        <f t="shared" si="19"/>
        <v>0</v>
      </c>
      <c r="G94" s="72">
        <f>G95+G96+G97+G98</f>
        <v>0</v>
      </c>
      <c r="H94" s="72">
        <f>H95+H96+H97+H98</f>
        <v>0</v>
      </c>
    </row>
    <row r="95" spans="1:8" s="1" customFormat="1" ht="33.75" hidden="1">
      <c r="A95" s="33" t="s">
        <v>144</v>
      </c>
      <c r="B95" s="8" t="s">
        <v>145</v>
      </c>
      <c r="C95" s="72">
        <f t="shared" si="18"/>
        <v>0</v>
      </c>
      <c r="D95" s="73"/>
      <c r="E95" s="73"/>
      <c r="F95" s="72">
        <f t="shared" si="19"/>
        <v>0</v>
      </c>
      <c r="G95" s="73"/>
      <c r="H95" s="73"/>
    </row>
    <row r="96" spans="1:8" s="1" customFormat="1" ht="45" hidden="1">
      <c r="A96" s="33" t="s">
        <v>146</v>
      </c>
      <c r="B96" s="8" t="s">
        <v>147</v>
      </c>
      <c r="C96" s="72">
        <f t="shared" si="18"/>
        <v>0</v>
      </c>
      <c r="D96" s="73"/>
      <c r="E96" s="73"/>
      <c r="F96" s="72">
        <f t="shared" si="19"/>
        <v>0</v>
      </c>
      <c r="G96" s="73"/>
      <c r="H96" s="73"/>
    </row>
    <row r="97" spans="1:8" s="1" customFormat="1" ht="56.25" hidden="1">
      <c r="A97" s="33" t="s">
        <v>148</v>
      </c>
      <c r="B97" s="8" t="s">
        <v>149</v>
      </c>
      <c r="C97" s="72">
        <f t="shared" si="18"/>
        <v>0</v>
      </c>
      <c r="D97" s="73"/>
      <c r="E97" s="73"/>
      <c r="F97" s="72">
        <f t="shared" si="19"/>
        <v>0</v>
      </c>
      <c r="G97" s="73"/>
      <c r="H97" s="73"/>
    </row>
    <row r="98" spans="1:8" s="1" customFormat="1" ht="45" customHeight="1" hidden="1">
      <c r="A98" s="33" t="s">
        <v>150</v>
      </c>
      <c r="B98" s="8" t="s">
        <v>151</v>
      </c>
      <c r="C98" s="72">
        <f t="shared" si="18"/>
        <v>0</v>
      </c>
      <c r="D98" s="73"/>
      <c r="E98" s="73"/>
      <c r="F98" s="72">
        <f t="shared" si="19"/>
        <v>0</v>
      </c>
      <c r="G98" s="73"/>
      <c r="H98" s="73"/>
    </row>
    <row r="99" spans="1:8" s="1" customFormat="1" ht="67.5" hidden="1">
      <c r="A99" s="33" t="s">
        <v>152</v>
      </c>
      <c r="B99" s="8" t="s">
        <v>153</v>
      </c>
      <c r="C99" s="72">
        <f aca="true" t="shared" si="20" ref="C99:C106">E99-D99</f>
        <v>0</v>
      </c>
      <c r="D99" s="72">
        <f>D100</f>
        <v>0</v>
      </c>
      <c r="E99" s="72">
        <f>E100</f>
        <v>0</v>
      </c>
      <c r="F99" s="72">
        <f aca="true" t="shared" si="21" ref="F99:F106">H99-G99</f>
        <v>0</v>
      </c>
      <c r="G99" s="72">
        <f>G100</f>
        <v>0</v>
      </c>
      <c r="H99" s="72">
        <f>H100</f>
        <v>0</v>
      </c>
    </row>
    <row r="100" spans="1:8" s="1" customFormat="1" ht="78.75" hidden="1">
      <c r="A100" s="33" t="s">
        <v>226</v>
      </c>
      <c r="B100" s="8" t="s">
        <v>227</v>
      </c>
      <c r="C100" s="72" t="s">
        <v>219</v>
      </c>
      <c r="D100" s="73">
        <v>0</v>
      </c>
      <c r="E100" s="73">
        <v>0</v>
      </c>
      <c r="F100" s="72">
        <f t="shared" si="21"/>
        <v>0</v>
      </c>
      <c r="G100" s="73">
        <v>0</v>
      </c>
      <c r="H100" s="73">
        <v>0</v>
      </c>
    </row>
    <row r="101" spans="1:8" s="1" customFormat="1" ht="11.25">
      <c r="A101" s="33" t="s">
        <v>154</v>
      </c>
      <c r="B101" s="8" t="s">
        <v>223</v>
      </c>
      <c r="C101" s="72">
        <f t="shared" si="20"/>
        <v>0</v>
      </c>
      <c r="D101" s="72">
        <f>D102</f>
        <v>0</v>
      </c>
      <c r="E101" s="72">
        <f>E102</f>
        <v>0</v>
      </c>
      <c r="F101" s="72">
        <f t="shared" si="21"/>
        <v>0</v>
      </c>
      <c r="G101" s="72">
        <f>G102</f>
        <v>0</v>
      </c>
      <c r="H101" s="72">
        <f>H102</f>
        <v>0</v>
      </c>
    </row>
    <row r="102" spans="1:8" s="1" customFormat="1" ht="12" thickBot="1">
      <c r="A102" s="30" t="s">
        <v>155</v>
      </c>
      <c r="B102" s="19" t="s">
        <v>222</v>
      </c>
      <c r="C102" s="74">
        <v>0</v>
      </c>
      <c r="D102" s="75">
        <v>0</v>
      </c>
      <c r="E102" s="75">
        <v>0</v>
      </c>
      <c r="F102" s="74">
        <v>0</v>
      </c>
      <c r="G102" s="75">
        <v>0</v>
      </c>
      <c r="H102" s="75">
        <v>0</v>
      </c>
    </row>
    <row r="103" spans="1:8" s="1" customFormat="1" ht="23.25" thickBot="1">
      <c r="A103" s="31" t="s">
        <v>156</v>
      </c>
      <c r="B103" s="18" t="s">
        <v>238</v>
      </c>
      <c r="C103" s="67">
        <f t="shared" si="20"/>
        <v>113300</v>
      </c>
      <c r="D103" s="67">
        <f>D104+D107</f>
        <v>0</v>
      </c>
      <c r="E103" s="67">
        <f>E104+E107</f>
        <v>113300</v>
      </c>
      <c r="F103" s="67">
        <f t="shared" si="21"/>
        <v>56640</v>
      </c>
      <c r="G103" s="67">
        <f>G104+G107</f>
        <v>0</v>
      </c>
      <c r="H103" s="69">
        <f>H104+H107</f>
        <v>56640</v>
      </c>
    </row>
    <row r="104" spans="1:8" s="1" customFormat="1" ht="33.75">
      <c r="A104" s="32" t="s">
        <v>157</v>
      </c>
      <c r="B104" s="17" t="s">
        <v>239</v>
      </c>
      <c r="C104" s="70">
        <v>113300</v>
      </c>
      <c r="D104" s="70">
        <f>D106+D105</f>
        <v>0</v>
      </c>
      <c r="E104" s="70">
        <f>E106+E105</f>
        <v>113300</v>
      </c>
      <c r="F104" s="70">
        <f t="shared" si="21"/>
        <v>56640</v>
      </c>
      <c r="G104" s="70">
        <f>G106+G105</f>
        <v>0</v>
      </c>
      <c r="H104" s="70">
        <f>H106+H105</f>
        <v>56640</v>
      </c>
    </row>
    <row r="105" spans="1:8" s="1" customFormat="1" ht="34.5" thickBot="1">
      <c r="A105" s="32" t="s">
        <v>158</v>
      </c>
      <c r="B105" s="8" t="s">
        <v>240</v>
      </c>
      <c r="C105" s="70">
        <v>113300</v>
      </c>
      <c r="D105" s="71"/>
      <c r="E105" s="71">
        <v>113300</v>
      </c>
      <c r="F105" s="70">
        <v>17011.93</v>
      </c>
      <c r="G105" s="71">
        <v>0</v>
      </c>
      <c r="H105" s="71">
        <v>56640</v>
      </c>
    </row>
    <row r="106" spans="1:8" s="1" customFormat="1" ht="45" hidden="1">
      <c r="A106" s="33" t="s">
        <v>213</v>
      </c>
      <c r="B106" s="8" t="s">
        <v>211</v>
      </c>
      <c r="C106" s="72">
        <f t="shared" si="20"/>
        <v>0</v>
      </c>
      <c r="D106" s="73">
        <v>0</v>
      </c>
      <c r="E106" s="73"/>
      <c r="F106" s="72">
        <f t="shared" si="21"/>
        <v>0</v>
      </c>
      <c r="G106" s="73"/>
      <c r="H106" s="73"/>
    </row>
    <row r="107" spans="1:8" s="1" customFormat="1" ht="33.75" hidden="1">
      <c r="A107" s="33" t="s">
        <v>252</v>
      </c>
      <c r="B107" s="19" t="s">
        <v>253</v>
      </c>
      <c r="C107" s="72">
        <f aca="true" t="shared" si="22" ref="C107:C115">E107-D107</f>
        <v>0</v>
      </c>
      <c r="D107" s="72">
        <f>D108</f>
        <v>0</v>
      </c>
      <c r="E107" s="72">
        <f>E108</f>
        <v>0</v>
      </c>
      <c r="F107" s="72">
        <f aca="true" t="shared" si="23" ref="F107:F115">H107-G107</f>
        <v>0</v>
      </c>
      <c r="G107" s="72">
        <f>G108</f>
        <v>0</v>
      </c>
      <c r="H107" s="72">
        <f>H108</f>
        <v>0</v>
      </c>
    </row>
    <row r="108" spans="1:8" s="1" customFormat="1" ht="45.75" hidden="1" thickBot="1">
      <c r="A108" s="30" t="s">
        <v>251</v>
      </c>
      <c r="B108" s="19" t="s">
        <v>254</v>
      </c>
      <c r="C108" s="74">
        <f t="shared" si="22"/>
        <v>0</v>
      </c>
      <c r="D108" s="75"/>
      <c r="E108" s="75"/>
      <c r="F108" s="74">
        <f t="shared" si="23"/>
        <v>0</v>
      </c>
      <c r="G108" s="75">
        <v>0</v>
      </c>
      <c r="H108" s="75">
        <v>0</v>
      </c>
    </row>
    <row r="109" spans="1:8" s="1" customFormat="1" ht="10.5" customHeight="1" thickBot="1">
      <c r="A109" s="31" t="s">
        <v>159</v>
      </c>
      <c r="B109" s="18" t="s">
        <v>241</v>
      </c>
      <c r="C109" s="67">
        <f>C111+J121</f>
        <v>200000</v>
      </c>
      <c r="D109" s="68">
        <f>D110+D120+D125+J125</f>
        <v>5725082.22</v>
      </c>
      <c r="E109" s="67">
        <f>E110+E120+E125+K122</f>
        <v>5925082.22</v>
      </c>
      <c r="F109" s="67">
        <f>F111+M121</f>
        <v>200000</v>
      </c>
      <c r="G109" s="67">
        <f>G110+G120+G125+L127</f>
        <v>2954382.22</v>
      </c>
      <c r="H109" s="69">
        <f>H110+H120+H125+I126</f>
        <v>3154382.22</v>
      </c>
    </row>
    <row r="110" spans="1:8" s="1" customFormat="1" ht="44.25" customHeight="1">
      <c r="A110" s="32" t="s">
        <v>224</v>
      </c>
      <c r="B110" s="17" t="s">
        <v>242</v>
      </c>
      <c r="C110" s="70">
        <f>E110-D110</f>
        <v>200000</v>
      </c>
      <c r="D110" s="70">
        <f>D111</f>
        <v>5340982.22</v>
      </c>
      <c r="E110" s="70">
        <f>E111</f>
        <v>5540982.22</v>
      </c>
      <c r="F110" s="70">
        <f t="shared" si="23"/>
        <v>200000</v>
      </c>
      <c r="G110" s="70">
        <f>G111</f>
        <v>2762282.22</v>
      </c>
      <c r="H110" s="70">
        <f>H111</f>
        <v>2962282.22</v>
      </c>
    </row>
    <row r="111" spans="1:8" s="1" customFormat="1" ht="46.5" customHeight="1">
      <c r="A111" s="32" t="s">
        <v>225</v>
      </c>
      <c r="B111" s="8" t="s">
        <v>243</v>
      </c>
      <c r="C111" s="72">
        <v>200000</v>
      </c>
      <c r="D111" s="77">
        <v>5340982.22</v>
      </c>
      <c r="E111" s="76">
        <v>5540982.22</v>
      </c>
      <c r="F111" s="72">
        <v>200000</v>
      </c>
      <c r="G111" s="73">
        <v>2762282.22</v>
      </c>
      <c r="H111" s="73">
        <v>2962282.22</v>
      </c>
    </row>
    <row r="112" spans="1:8" s="1" customFormat="1" ht="56.25" customHeight="1" hidden="1">
      <c r="A112" s="33" t="s">
        <v>160</v>
      </c>
      <c r="B112" s="8" t="s">
        <v>220</v>
      </c>
      <c r="C112" s="72">
        <f t="shared" si="22"/>
        <v>0</v>
      </c>
      <c r="D112" s="72">
        <f>D113</f>
        <v>0</v>
      </c>
      <c r="E112" s="72">
        <f>E113</f>
        <v>0</v>
      </c>
      <c r="F112" s="72">
        <f t="shared" si="23"/>
        <v>0</v>
      </c>
      <c r="G112" s="72">
        <f>G113</f>
        <v>0</v>
      </c>
      <c r="H112" s="72">
        <f>H113</f>
        <v>0</v>
      </c>
    </row>
    <row r="113" spans="1:8" s="1" customFormat="1" ht="56.25" customHeight="1" hidden="1">
      <c r="A113" s="33" t="s">
        <v>161</v>
      </c>
      <c r="B113" s="8" t="s">
        <v>212</v>
      </c>
      <c r="C113" s="72">
        <f t="shared" si="22"/>
        <v>0</v>
      </c>
      <c r="D113" s="73">
        <v>0</v>
      </c>
      <c r="E113" s="73">
        <v>0</v>
      </c>
      <c r="F113" s="72">
        <f t="shared" si="23"/>
        <v>0</v>
      </c>
      <c r="G113" s="73">
        <v>0</v>
      </c>
      <c r="H113" s="73">
        <v>0</v>
      </c>
    </row>
    <row r="114" spans="1:8" s="1" customFormat="1" ht="45" customHeight="1" hidden="1">
      <c r="A114" s="41" t="s">
        <v>189</v>
      </c>
      <c r="B114" s="7" t="s">
        <v>188</v>
      </c>
      <c r="C114" s="72">
        <f t="shared" si="22"/>
        <v>0</v>
      </c>
      <c r="D114" s="72">
        <f>D115</f>
        <v>0</v>
      </c>
      <c r="E114" s="72">
        <f>E115</f>
        <v>0</v>
      </c>
      <c r="F114" s="72">
        <f t="shared" si="23"/>
        <v>0</v>
      </c>
      <c r="G114" s="72">
        <f>G115</f>
        <v>0</v>
      </c>
      <c r="H114" s="72">
        <f>H115</f>
        <v>0</v>
      </c>
    </row>
    <row r="115" spans="1:8" s="1" customFormat="1" ht="33.75" customHeight="1" hidden="1">
      <c r="A115" s="41" t="s">
        <v>190</v>
      </c>
      <c r="B115" s="7" t="s">
        <v>210</v>
      </c>
      <c r="C115" s="72">
        <f t="shared" si="22"/>
        <v>0</v>
      </c>
      <c r="D115" s="73"/>
      <c r="E115" s="73"/>
      <c r="F115" s="72">
        <f t="shared" si="23"/>
        <v>0</v>
      </c>
      <c r="G115" s="73"/>
      <c r="H115" s="73"/>
    </row>
    <row r="116" spans="1:8" s="1" customFormat="1" ht="67.5" customHeight="1" hidden="1">
      <c r="A116" s="33" t="s">
        <v>162</v>
      </c>
      <c r="B116" s="8" t="s">
        <v>163</v>
      </c>
      <c r="C116" s="72">
        <f aca="true" t="shared" si="24" ref="C116:C126">E116-D116</f>
        <v>0</v>
      </c>
      <c r="D116" s="72">
        <f>D117</f>
        <v>0</v>
      </c>
      <c r="E116" s="72">
        <f>E117</f>
        <v>0</v>
      </c>
      <c r="F116" s="72">
        <f aca="true" t="shared" si="25" ref="F116:F125">H116-G116</f>
        <v>0</v>
      </c>
      <c r="G116" s="72">
        <f>G117</f>
        <v>0</v>
      </c>
      <c r="H116" s="72">
        <f>H117</f>
        <v>0</v>
      </c>
    </row>
    <row r="117" spans="1:8" s="1" customFormat="1" ht="67.5" customHeight="1" hidden="1">
      <c r="A117" s="33" t="s">
        <v>164</v>
      </c>
      <c r="B117" s="8" t="s">
        <v>165</v>
      </c>
      <c r="C117" s="72">
        <f t="shared" si="24"/>
        <v>0</v>
      </c>
      <c r="D117" s="73"/>
      <c r="E117" s="73"/>
      <c r="F117" s="72">
        <f t="shared" si="25"/>
        <v>0</v>
      </c>
      <c r="G117" s="73"/>
      <c r="H117" s="73"/>
    </row>
    <row r="118" spans="1:10" s="1" customFormat="1" ht="56.25" hidden="1">
      <c r="A118" s="33" t="s">
        <v>166</v>
      </c>
      <c r="B118" s="8" t="s">
        <v>167</v>
      </c>
      <c r="C118" s="72">
        <f t="shared" si="24"/>
        <v>0</v>
      </c>
      <c r="D118" s="72">
        <f>D119</f>
        <v>0</v>
      </c>
      <c r="E118" s="72">
        <f>E119</f>
        <v>0</v>
      </c>
      <c r="F118" s="72">
        <f t="shared" si="25"/>
        <v>0</v>
      </c>
      <c r="G118" s="72">
        <f>G119</f>
        <v>0</v>
      </c>
      <c r="H118" s="72">
        <f>H119</f>
        <v>0</v>
      </c>
      <c r="J118" s="29"/>
    </row>
    <row r="119" spans="1:8" s="1" customFormat="1" ht="56.25" hidden="1">
      <c r="A119" s="33" t="s">
        <v>217</v>
      </c>
      <c r="B119" s="8" t="s">
        <v>218</v>
      </c>
      <c r="C119" s="72">
        <f t="shared" si="24"/>
        <v>0</v>
      </c>
      <c r="D119" s="73">
        <v>0</v>
      </c>
      <c r="E119" s="73">
        <v>0</v>
      </c>
      <c r="F119" s="72">
        <f t="shared" si="25"/>
        <v>0</v>
      </c>
      <c r="G119" s="73">
        <v>0</v>
      </c>
      <c r="H119" s="73">
        <v>0</v>
      </c>
    </row>
    <row r="120" spans="1:8" s="1" customFormat="1" ht="56.25">
      <c r="A120" s="33" t="s">
        <v>160</v>
      </c>
      <c r="B120" s="8" t="s">
        <v>244</v>
      </c>
      <c r="C120" s="72">
        <f t="shared" si="24"/>
        <v>0</v>
      </c>
      <c r="D120" s="72">
        <f>D121</f>
        <v>384100</v>
      </c>
      <c r="E120" s="72">
        <f>E121</f>
        <v>384100</v>
      </c>
      <c r="F120" s="72">
        <f t="shared" si="25"/>
        <v>0</v>
      </c>
      <c r="G120" s="72">
        <f>G121</f>
        <v>192100</v>
      </c>
      <c r="H120" s="72">
        <f>H121</f>
        <v>192100</v>
      </c>
    </row>
    <row r="121" spans="1:8" s="1" customFormat="1" ht="57" thickBot="1">
      <c r="A121" s="33" t="s">
        <v>160</v>
      </c>
      <c r="B121" s="19" t="s">
        <v>245</v>
      </c>
      <c r="C121" s="74">
        <f t="shared" si="24"/>
        <v>0</v>
      </c>
      <c r="D121" s="75">
        <v>384100</v>
      </c>
      <c r="E121" s="75">
        <v>384100</v>
      </c>
      <c r="F121" s="74">
        <f t="shared" si="25"/>
        <v>0</v>
      </c>
      <c r="G121" s="75">
        <v>192100</v>
      </c>
      <c r="H121" s="75">
        <v>192100</v>
      </c>
    </row>
    <row r="122" spans="1:8" s="1" customFormat="1" ht="12" thickBot="1">
      <c r="A122" s="31" t="s">
        <v>168</v>
      </c>
      <c r="B122" s="18" t="s">
        <v>169</v>
      </c>
      <c r="C122" s="67">
        <f t="shared" si="24"/>
        <v>3325</v>
      </c>
      <c r="D122" s="67">
        <f>D123</f>
        <v>0</v>
      </c>
      <c r="E122" s="67">
        <f>E123+K123</f>
        <v>3325</v>
      </c>
      <c r="F122" s="67">
        <f t="shared" si="25"/>
        <v>3325</v>
      </c>
      <c r="G122" s="67">
        <f>G123</f>
        <v>0</v>
      </c>
      <c r="H122" s="69">
        <f>H123</f>
        <v>3325</v>
      </c>
    </row>
    <row r="123" spans="1:8" s="1" customFormat="1" ht="22.5">
      <c r="A123" s="32" t="s">
        <v>170</v>
      </c>
      <c r="B123" s="17" t="s">
        <v>171</v>
      </c>
      <c r="C123" s="70">
        <f t="shared" si="24"/>
        <v>3325</v>
      </c>
      <c r="D123" s="70">
        <f>D124</f>
        <v>0</v>
      </c>
      <c r="E123" s="70">
        <f>E124</f>
        <v>3325</v>
      </c>
      <c r="F123" s="70">
        <f t="shared" si="25"/>
        <v>3325</v>
      </c>
      <c r="G123" s="70">
        <f>G124</f>
        <v>0</v>
      </c>
      <c r="H123" s="70">
        <f>H124</f>
        <v>3325</v>
      </c>
    </row>
    <row r="124" spans="1:8" s="1" customFormat="1" ht="22.5">
      <c r="A124" s="30" t="s">
        <v>170</v>
      </c>
      <c r="B124" s="19" t="s">
        <v>172</v>
      </c>
      <c r="C124" s="70">
        <f t="shared" si="24"/>
        <v>3325</v>
      </c>
      <c r="D124" s="75">
        <v>0</v>
      </c>
      <c r="E124" s="75">
        <v>3325</v>
      </c>
      <c r="F124" s="70">
        <f t="shared" si="25"/>
        <v>3325</v>
      </c>
      <c r="G124" s="75">
        <v>0</v>
      </c>
      <c r="H124" s="75">
        <v>3325</v>
      </c>
    </row>
    <row r="125" spans="1:8" s="1" customFormat="1" ht="45.75" hidden="1" thickBot="1">
      <c r="A125" s="31" t="s">
        <v>250</v>
      </c>
      <c r="B125" s="17" t="s">
        <v>230</v>
      </c>
      <c r="C125" s="45"/>
      <c r="D125" s="45">
        <f>D126</f>
        <v>0</v>
      </c>
      <c r="E125" s="34">
        <f>E126+K130</f>
        <v>0</v>
      </c>
      <c r="F125" s="45">
        <f t="shared" si="25"/>
        <v>0</v>
      </c>
      <c r="G125" s="45">
        <f>G126</f>
        <v>0</v>
      </c>
      <c r="H125" s="46">
        <f>H126</f>
        <v>0</v>
      </c>
    </row>
    <row r="126" spans="1:8" s="1" customFormat="1" ht="45.75" hidden="1" thickBot="1">
      <c r="A126" s="31" t="s">
        <v>250</v>
      </c>
      <c r="B126" s="17" t="s">
        <v>230</v>
      </c>
      <c r="C126" s="47">
        <f t="shared" si="24"/>
        <v>0</v>
      </c>
      <c r="D126" s="48">
        <v>0</v>
      </c>
      <c r="E126" s="51">
        <v>0</v>
      </c>
      <c r="F126" s="47"/>
      <c r="G126" s="48">
        <v>0</v>
      </c>
      <c r="H126" s="48">
        <v>0</v>
      </c>
    </row>
    <row r="127" spans="3:8" ht="11.25">
      <c r="C127" s="49"/>
      <c r="D127" s="49"/>
      <c r="E127" s="50"/>
      <c r="F127" s="49"/>
      <c r="G127" s="49"/>
      <c r="H127" s="49"/>
    </row>
    <row r="128" spans="3:8" ht="11.25">
      <c r="C128" s="49"/>
      <c r="D128" s="49"/>
      <c r="E128" s="50"/>
      <c r="F128" s="49"/>
      <c r="G128" s="49"/>
      <c r="H128" s="49"/>
    </row>
    <row r="129" spans="3:8" ht="11.25">
      <c r="C129" s="49"/>
      <c r="D129" s="49"/>
      <c r="E129" s="50"/>
      <c r="F129" s="49"/>
      <c r="G129" s="49"/>
      <c r="H129" s="49"/>
    </row>
    <row r="130" spans="3:8" ht="11.25">
      <c r="C130" s="49"/>
      <c r="D130" s="49"/>
      <c r="E130" s="50"/>
      <c r="F130" s="49"/>
      <c r="G130" s="49"/>
      <c r="H130" s="49"/>
    </row>
    <row r="131" spans="3:8" ht="11.25">
      <c r="C131" s="49"/>
      <c r="D131" s="49"/>
      <c r="E131" s="50"/>
      <c r="F131" s="49"/>
      <c r="G131" s="49"/>
      <c r="H131" s="49"/>
    </row>
    <row r="132" spans="3:8" ht="11.25">
      <c r="C132" s="49"/>
      <c r="D132" s="49"/>
      <c r="E132" s="50"/>
      <c r="F132" s="49"/>
      <c r="G132" s="49"/>
      <c r="H132" s="49"/>
    </row>
    <row r="133" spans="3:8" ht="11.25">
      <c r="C133" s="49"/>
      <c r="D133" s="49"/>
      <c r="E133" s="50"/>
      <c r="F133" s="49"/>
      <c r="G133" s="49"/>
      <c r="H133" s="49"/>
    </row>
    <row r="134" spans="3:8" ht="11.25">
      <c r="C134" s="49"/>
      <c r="D134" s="49"/>
      <c r="E134" s="50"/>
      <c r="F134" s="49"/>
      <c r="G134" s="49"/>
      <c r="H134" s="49"/>
    </row>
    <row r="135" spans="3:8" ht="11.25">
      <c r="C135" s="49"/>
      <c r="D135" s="49"/>
      <c r="E135" s="50"/>
      <c r="F135" s="49"/>
      <c r="G135" s="49"/>
      <c r="H135" s="49"/>
    </row>
  </sheetData>
  <sheetProtection selectLockedCells="1" selectUnlockedCells="1"/>
  <mergeCells count="4">
    <mergeCell ref="A1:H1"/>
    <mergeCell ref="A2:H2"/>
    <mergeCell ref="A3:H3"/>
    <mergeCell ref="A4:H4"/>
  </mergeCells>
  <printOptions/>
  <pageMargins left="0.5905511811023623" right="0.35433070866141736" top="0.35433070866141736" bottom="0.35433070866141736" header="0" footer="0"/>
  <pageSetup blackAndWhite="1" fitToHeight="100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Сатышев Вячеслав</dc:creator>
  <cp:keywords/>
  <dc:description/>
  <cp:lastModifiedBy>Malogrib</cp:lastModifiedBy>
  <cp:lastPrinted>2023-05-03T12:01:02Z</cp:lastPrinted>
  <dcterms:created xsi:type="dcterms:W3CDTF">2014-02-01T07:57:51Z</dcterms:created>
  <dcterms:modified xsi:type="dcterms:W3CDTF">2023-07-24T11:05:05Z</dcterms:modified>
  <cp:category/>
  <cp:version/>
  <cp:contentType/>
  <cp:contentStatus/>
</cp:coreProperties>
</file>